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095" windowHeight="7725"/>
  </bookViews>
  <sheets>
    <sheet name="总表" sheetId="1" r:id="rId1"/>
    <sheet name="附录-相关参考值" sheetId="2" r:id="rId2"/>
  </sheets>
  <definedNames>
    <definedName name="_xlnm.Print_Area" localSheetId="1">'附录-相关参考值'!$A$1:$D$11</definedName>
    <definedName name="_xlnm.Print_Area" localSheetId="0">总表!$A$1:$F$186</definedName>
    <definedName name="_xlnm.Print_Titles" localSheetId="1">'附录-相关参考值'!$A:$A</definedName>
  </definedNames>
  <calcPr calcId="145621"/>
</workbook>
</file>

<file path=xl/calcChain.xml><?xml version="1.0" encoding="utf-8"?>
<calcChain xmlns="http://schemas.openxmlformats.org/spreadsheetml/2006/main">
  <c r="E46" i="1" l="1"/>
  <c r="E190" i="1" l="1"/>
  <c r="E182" i="1"/>
  <c r="E184" i="1" l="1"/>
  <c r="E191" i="1" s="1"/>
  <c r="E192" i="1" s="1"/>
  <c r="E183" i="1" s="1"/>
  <c r="E176" i="1"/>
  <c r="E163" i="1"/>
  <c r="E162" i="1" s="1"/>
  <c r="E154" i="1"/>
  <c r="E148" i="1"/>
  <c r="E155" i="1" s="1"/>
  <c r="E146" i="1"/>
  <c r="E140" i="1"/>
  <c r="E127" i="1"/>
  <c r="E126" i="1"/>
  <c r="E150" i="1" s="1"/>
  <c r="E118" i="1"/>
  <c r="E120" i="1" s="1"/>
  <c r="E111" i="1" s="1"/>
  <c r="E112" i="1"/>
  <c r="E119" i="1" s="1"/>
  <c r="E110" i="1"/>
  <c r="E104" i="1"/>
  <c r="E91" i="1"/>
  <c r="E90" i="1" s="1"/>
  <c r="E82" i="1"/>
  <c r="E76" i="1"/>
  <c r="E83" i="1" s="1"/>
  <c r="E84" i="1" s="1"/>
  <c r="E75" i="1" s="1"/>
  <c r="E74" i="1"/>
  <c r="E68" i="1"/>
  <c r="E55" i="1"/>
  <c r="E54" i="1" s="1"/>
  <c r="E40" i="1"/>
  <c r="E47" i="1" s="1"/>
  <c r="E38" i="1"/>
  <c r="E32" i="1"/>
  <c r="E19" i="1"/>
  <c r="E18" i="1" s="1"/>
  <c r="E12" i="1"/>
  <c r="E11" i="1" l="1"/>
  <c r="E114" i="1"/>
  <c r="E113" i="1"/>
  <c r="E156" i="1"/>
  <c r="E147" i="1" s="1"/>
  <c r="E42" i="1"/>
  <c r="E48" i="1"/>
  <c r="E39" i="1" s="1"/>
  <c r="E78" i="1"/>
  <c r="E77" i="1"/>
  <c r="E186" i="1"/>
  <c r="E149" i="1"/>
  <c r="E41" i="1" l="1"/>
  <c r="E185" i="1"/>
</calcChain>
</file>

<file path=xl/comments1.xml><?xml version="1.0" encoding="utf-8"?>
<comments xmlns="http://schemas.openxmlformats.org/spreadsheetml/2006/main">
  <authors>
    <author>TQ</author>
  </authors>
  <commentList>
    <comment ref="C11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多于5个机组时，添加表格后需修改该项计算公式</t>
        </r>
      </text>
    </comment>
    <comment ref="C12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多于5个机组时，添加表格后需修改该项计算公式</t>
        </r>
      </text>
    </comment>
    <comment ref="C38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46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74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82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10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18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46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54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82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90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</commentList>
</comments>
</file>

<file path=xl/sharedStrings.xml><?xml version="1.0" encoding="utf-8"?>
<sst xmlns="http://schemas.openxmlformats.org/spreadsheetml/2006/main" count="462" uniqueCount="116">
  <si>
    <r>
      <rPr>
        <b/>
        <sz val="16"/>
        <rFont val="宋体"/>
        <family val="3"/>
        <charset val="134"/>
      </rPr>
      <t>全国碳排放权交易企业碳排放补充数据核算报告</t>
    </r>
  </si>
  <si>
    <r>
      <rPr>
        <b/>
        <sz val="12"/>
        <rFont val="宋体"/>
        <family val="3"/>
        <charset val="134"/>
      </rPr>
      <t>企业名称</t>
    </r>
  </si>
  <si>
    <r>
      <rPr>
        <b/>
        <sz val="12"/>
        <rFont val="宋体"/>
        <family val="3"/>
        <charset val="134"/>
      </rPr>
      <t>组织机构代码</t>
    </r>
  </si>
  <si>
    <r>
      <rPr>
        <b/>
        <sz val="12"/>
        <color theme="1"/>
        <rFont val="宋体"/>
        <family val="3"/>
        <charset val="134"/>
      </rPr>
      <t>行业代码</t>
    </r>
  </si>
  <si>
    <r>
      <rPr>
        <b/>
        <sz val="12"/>
        <rFont val="宋体"/>
        <family val="3"/>
        <charset val="134"/>
      </rPr>
      <t>数据汇总企业经办人</t>
    </r>
  </si>
  <si>
    <r>
      <rPr>
        <b/>
        <sz val="12"/>
        <rFont val="宋体"/>
        <family val="3"/>
        <charset val="134"/>
      </rPr>
      <t>姓名</t>
    </r>
  </si>
  <si>
    <r>
      <rPr>
        <b/>
        <sz val="12"/>
        <rFont val="宋体"/>
        <family val="3"/>
        <charset val="134"/>
      </rPr>
      <t>职务</t>
    </r>
  </si>
  <si>
    <r>
      <rPr>
        <b/>
        <sz val="12"/>
        <rFont val="宋体"/>
        <family val="3"/>
        <charset val="134"/>
      </rPr>
      <t>联系电话</t>
    </r>
  </si>
  <si>
    <r>
      <rPr>
        <sz val="12"/>
        <rFont val="宋体"/>
        <family val="3"/>
        <charset val="134"/>
      </rPr>
      <t>联系人</t>
    </r>
  </si>
  <si>
    <r>
      <rPr>
        <sz val="12"/>
        <rFont val="宋体"/>
        <family val="3"/>
        <charset val="134"/>
      </rPr>
      <t>负责人</t>
    </r>
  </si>
  <si>
    <r>
      <rPr>
        <b/>
        <sz val="12"/>
        <color theme="1"/>
        <rFont val="宋体"/>
        <family val="3"/>
        <charset val="134"/>
      </rPr>
      <t>补充数据</t>
    </r>
  </si>
  <si>
    <r>
      <rPr>
        <b/>
        <sz val="12"/>
        <color theme="1"/>
        <rFont val="宋体"/>
        <family val="3"/>
        <charset val="134"/>
      </rPr>
      <t>数值</t>
    </r>
  </si>
  <si>
    <r>
      <rPr>
        <b/>
        <sz val="12"/>
        <color theme="1"/>
        <rFont val="宋体"/>
        <family val="3"/>
        <charset val="134"/>
      </rPr>
      <t>计算方法或填写要求</t>
    </r>
  </si>
  <si>
    <r>
      <rPr>
        <b/>
        <sz val="12"/>
        <color theme="1"/>
        <rFont val="宋体"/>
        <family val="3"/>
        <charset val="134"/>
      </rPr>
      <t>既有设施</t>
    </r>
  </si>
  <si>
    <r>
      <rPr>
        <b/>
        <sz val="12"/>
        <color rgb="FFC00000"/>
        <rFont val="宋体"/>
        <family val="3"/>
        <charset val="134"/>
      </rPr>
      <t>二氧化碳排放总量（</t>
    </r>
    <r>
      <rPr>
        <b/>
        <sz val="12"/>
        <color rgb="FFC00000"/>
        <rFont val="Times New Roman"/>
        <family val="1"/>
      </rPr>
      <t>tCO</t>
    </r>
    <r>
      <rPr>
        <b/>
        <vertAlign val="subscript"/>
        <sz val="12"/>
        <color rgb="FFC00000"/>
        <rFont val="Times New Roman"/>
        <family val="1"/>
      </rPr>
      <t>2</t>
    </r>
    <r>
      <rPr>
        <b/>
        <sz val="12"/>
        <color rgb="FFC00000"/>
        <rFont val="宋体"/>
        <family val="3"/>
        <charset val="134"/>
      </rPr>
      <t>）</t>
    </r>
  </si>
  <si>
    <r>
      <rPr>
        <b/>
        <sz val="12"/>
        <color theme="1"/>
        <rFont val="宋体"/>
        <family val="3"/>
        <charset val="134"/>
      </rPr>
      <t>新增设施</t>
    </r>
  </si>
  <si>
    <r>
      <rPr>
        <sz val="12"/>
        <color theme="1"/>
        <rFont val="宋体"/>
        <family val="3"/>
        <charset val="134"/>
      </rPr>
      <t>机组</t>
    </r>
    <r>
      <rPr>
        <sz val="12"/>
        <color theme="1"/>
        <rFont val="Times New Roman"/>
        <family val="1"/>
      </rPr>
      <t>1</t>
    </r>
  </si>
  <si>
    <r>
      <rPr>
        <sz val="12"/>
        <color theme="1"/>
        <rFont val="宋体"/>
        <family val="3"/>
        <charset val="134"/>
      </rPr>
      <t>既有还是新增</t>
    </r>
  </si>
  <si>
    <r>
      <rPr>
        <sz val="12"/>
        <color theme="1"/>
        <rFont val="Times New Roman"/>
        <family val="1"/>
      </rPr>
      <t>——</t>
    </r>
    <r>
      <rPr>
        <sz val="12"/>
        <color theme="1"/>
        <rFont val="宋体"/>
        <family val="3"/>
        <charset val="134"/>
      </rPr>
      <t>请选择</t>
    </r>
    <r>
      <rPr>
        <sz val="12"/>
        <color theme="1"/>
        <rFont val="Times New Roman"/>
        <family val="1"/>
      </rPr>
      <t>——</t>
    </r>
  </si>
  <si>
    <r>
      <rPr>
        <sz val="12"/>
        <color theme="1"/>
        <rFont val="Times New Roman"/>
        <family val="1"/>
      </rPr>
      <t>2016</t>
    </r>
    <r>
      <rPr>
        <sz val="12"/>
        <color theme="1"/>
        <rFont val="宋体"/>
        <family val="3"/>
        <charset val="134"/>
      </rPr>
      <t>年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月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日之前投产为既有，之后为新增</t>
    </r>
  </si>
  <si>
    <r>
      <rPr>
        <sz val="12"/>
        <color theme="1"/>
        <rFont val="宋体"/>
        <family val="3"/>
        <charset val="134"/>
      </rPr>
      <t>发电燃料类型</t>
    </r>
  </si>
  <si>
    <r>
      <rPr>
        <sz val="12"/>
        <color theme="1"/>
        <rFont val="宋体"/>
        <family val="3"/>
        <charset val="134"/>
      </rPr>
      <t>燃煤或者燃气</t>
    </r>
  </si>
  <si>
    <r>
      <rPr>
        <sz val="12"/>
        <color theme="1"/>
        <rFont val="宋体"/>
        <family val="3"/>
        <charset val="134"/>
      </rPr>
      <t>装机容量（</t>
    </r>
    <r>
      <rPr>
        <sz val="12"/>
        <color theme="1"/>
        <rFont val="Times New Roman"/>
        <family val="1"/>
      </rPr>
      <t>MW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</si>
  <si>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压力参数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机组类型</t>
    </r>
  </si>
  <si>
    <r>
      <rPr>
        <sz val="12"/>
        <color theme="1"/>
        <rFont val="宋体"/>
        <family val="3"/>
        <charset val="134"/>
      </rPr>
      <t>对于燃煤机组，压力参数指：高压、超高压、亚临界、超临界、超超临界；
对于燃气机组，机组类型指：</t>
    </r>
    <r>
      <rPr>
        <sz val="12"/>
        <color theme="1"/>
        <rFont val="Times New Roman"/>
        <family val="1"/>
      </rPr>
      <t>B</t>
    </r>
    <r>
      <rPr>
        <sz val="12"/>
        <color theme="1"/>
        <rFont val="宋体"/>
        <family val="3"/>
        <charset val="134"/>
      </rPr>
      <t>级、</t>
    </r>
    <r>
      <rPr>
        <sz val="12"/>
        <color theme="1"/>
        <rFont val="Times New Roman"/>
        <family val="1"/>
      </rPr>
      <t>E</t>
    </r>
    <r>
      <rPr>
        <sz val="12"/>
        <color theme="1"/>
        <rFont val="宋体"/>
        <family val="3"/>
        <charset val="134"/>
      </rPr>
      <t>级、</t>
    </r>
    <r>
      <rPr>
        <sz val="12"/>
        <color theme="1"/>
        <rFont val="Times New Roman"/>
        <family val="1"/>
      </rPr>
      <t>F</t>
    </r>
    <r>
      <rPr>
        <sz val="12"/>
        <color theme="1"/>
        <rFont val="宋体"/>
        <family val="3"/>
        <charset val="134"/>
      </rPr>
      <t>级</t>
    </r>
  </si>
  <si>
    <r>
      <rPr>
        <sz val="12"/>
        <color theme="1"/>
        <rFont val="宋体"/>
        <family val="3"/>
        <charset val="134"/>
      </rPr>
      <t>冷却方式</t>
    </r>
  </si>
  <si>
    <r>
      <rPr>
        <sz val="12"/>
        <color theme="1"/>
        <rFont val="宋体"/>
        <family val="3"/>
        <charset val="134"/>
      </rPr>
      <t>开式循环，闭式循环，直接空冷，间接空冷</t>
    </r>
  </si>
  <si>
    <r>
      <rPr>
        <sz val="12"/>
        <color theme="1"/>
        <rFont val="宋体"/>
        <family val="3"/>
        <charset val="134"/>
      </rPr>
      <t>机组二氧化碳排放总量（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</si>
  <si>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化石燃料燃烧排放量（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</si>
  <si>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按核算与报告指南公式（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）计算</t>
    </r>
  </si>
  <si>
    <t xml:space="preserve">6.1.1 </t>
  </si>
  <si>
    <r>
      <rPr>
        <sz val="12"/>
        <color theme="1"/>
        <rFont val="宋体"/>
        <family val="3"/>
        <charset val="134"/>
      </rPr>
      <t>消耗量（</t>
    </r>
    <r>
      <rPr>
        <sz val="12"/>
        <color theme="1"/>
        <rFont val="Times New Roman"/>
        <family val="1"/>
      </rPr>
      <t>t</t>
    </r>
    <r>
      <rPr>
        <sz val="12"/>
        <color theme="1"/>
        <rFont val="宋体"/>
        <family val="3"/>
        <charset val="134"/>
      </rPr>
      <t>或万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）</t>
    </r>
  </si>
  <si>
    <t>——请选择燃料——</t>
  </si>
  <si>
    <r>
      <rPr>
        <sz val="12"/>
        <color theme="1"/>
        <rFont val="宋体"/>
        <family val="3"/>
        <charset val="134"/>
      </rPr>
      <t>低位发热量</t>
    </r>
    <r>
      <rPr>
        <sz val="12"/>
        <color theme="1"/>
        <rFont val="Times New Roman"/>
        <family val="1"/>
      </rPr>
      <t>(GJ/t</t>
    </r>
    <r>
      <rPr>
        <sz val="12"/>
        <color theme="1"/>
        <rFont val="宋体"/>
        <family val="3"/>
        <charset val="134"/>
      </rPr>
      <t>或</t>
    </r>
    <r>
      <rPr>
        <sz val="12"/>
        <color theme="1"/>
        <rFont val="Times New Roman"/>
        <family val="1"/>
      </rPr>
      <t>GJ/</t>
    </r>
    <r>
      <rPr>
        <sz val="12"/>
        <color theme="1"/>
        <rFont val="宋体"/>
        <family val="3"/>
        <charset val="134"/>
      </rPr>
      <t>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</si>
  <si>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宋体"/>
        <family val="3"/>
        <charset val="134"/>
      </rPr>
      <t>年平均值，若数据无法获得，可采用附表中的推荐值</t>
    </r>
  </si>
  <si>
    <r>
      <rPr>
        <sz val="12"/>
        <color theme="1"/>
        <rFont val="宋体"/>
        <family val="3"/>
        <charset val="134"/>
      </rPr>
      <t>单位热值含碳量</t>
    </r>
    <r>
      <rPr>
        <sz val="12"/>
        <color theme="1"/>
        <rFont val="Times New Roman"/>
        <family val="1"/>
      </rPr>
      <t>(tC/GJ)</t>
    </r>
  </si>
  <si>
    <r>
      <rPr>
        <sz val="12"/>
        <color theme="1"/>
        <rFont val="宋体"/>
        <family val="3"/>
        <charset val="134"/>
      </rPr>
      <t>碳氧化率（</t>
    </r>
    <r>
      <rPr>
        <sz val="12"/>
        <color theme="1"/>
        <rFont val="Times New Roman"/>
        <family val="1"/>
      </rPr>
      <t>0 ~ 1</t>
    </r>
    <r>
      <rPr>
        <sz val="12"/>
        <color theme="1"/>
        <rFont val="宋体"/>
        <family val="3"/>
        <charset val="134"/>
      </rPr>
      <t>）</t>
    </r>
  </si>
  <si>
    <t>6.1.2</t>
  </si>
  <si>
    <t>6.1.3</t>
  </si>
  <si>
    <r>
      <rPr>
        <sz val="12"/>
        <color theme="1"/>
        <rFont val="宋体"/>
        <family val="3"/>
        <charset val="134"/>
      </rPr>
      <t>购入电力产生的排放量（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</si>
  <si>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按核算与报告指南公式（</t>
    </r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family val="3"/>
        <charset val="134"/>
      </rPr>
      <t>）计算</t>
    </r>
  </si>
  <si>
    <t>6.2.1</t>
  </si>
  <si>
    <r>
      <rPr>
        <sz val="12"/>
        <color theme="1"/>
        <rFont val="宋体"/>
        <family val="3"/>
        <charset val="134"/>
      </rPr>
      <t>消费的购入电量（</t>
    </r>
    <r>
      <rPr>
        <sz val="12"/>
        <color theme="1"/>
        <rFont val="Times New Roman"/>
        <family val="1"/>
      </rPr>
      <t>MWh</t>
    </r>
    <r>
      <rPr>
        <sz val="12"/>
        <color theme="1"/>
        <rFont val="宋体"/>
        <family val="3"/>
        <charset val="134"/>
      </rPr>
      <t>）</t>
    </r>
  </si>
  <si>
    <t>6.2.2</t>
  </si>
  <si>
    <r>
      <rPr>
        <sz val="12"/>
        <color theme="1"/>
        <rFont val="宋体"/>
        <family val="3"/>
        <charset val="134"/>
      </rPr>
      <t>区域电网平均排放因子</t>
    </r>
    <r>
      <rPr>
        <sz val="12"/>
        <color theme="1"/>
        <rFont val="Times New Roman"/>
        <family val="1"/>
      </rPr>
      <t>(tCO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/MWh)</t>
    </r>
  </si>
  <si>
    <r>
      <rPr>
        <sz val="12"/>
        <color theme="1"/>
        <rFont val="Times New Roman"/>
        <family val="1"/>
      </rPr>
      <t>2012</t>
    </r>
    <r>
      <rPr>
        <sz val="12"/>
        <color theme="1"/>
        <rFont val="宋体"/>
        <family val="3"/>
        <charset val="134"/>
      </rPr>
      <t>电力排放因子表格参考值为</t>
    </r>
    <r>
      <rPr>
        <sz val="12"/>
        <color theme="1"/>
        <rFont val="Times New Roman"/>
        <family val="1"/>
      </rPr>
      <t>0.5271,2012</t>
    </r>
    <r>
      <rPr>
        <sz val="12"/>
        <color theme="1"/>
        <rFont val="宋体"/>
        <family val="3"/>
        <charset val="134"/>
      </rPr>
      <t>年以后都采用</t>
    </r>
    <r>
      <rPr>
        <sz val="12"/>
        <color theme="1"/>
        <rFont val="Times New Roman"/>
        <family val="1"/>
      </rPr>
      <t>2012</t>
    </r>
    <r>
      <rPr>
        <sz val="12"/>
        <color theme="1"/>
        <rFont val="宋体"/>
        <family val="3"/>
        <charset val="134"/>
      </rPr>
      <t>年数值</t>
    </r>
  </si>
  <si>
    <r>
      <rPr>
        <sz val="12"/>
        <color theme="1"/>
        <rFont val="宋体"/>
        <family val="3"/>
        <charset val="134"/>
      </rPr>
      <t>发电量（</t>
    </r>
    <r>
      <rPr>
        <sz val="12"/>
        <color theme="1"/>
        <rFont val="Times New Roman"/>
        <family val="1"/>
      </rPr>
      <t>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</si>
  <si>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来源于企业台账或统计报表</t>
    </r>
  </si>
  <si>
    <r>
      <rPr>
        <sz val="12"/>
        <color theme="1"/>
        <rFont val="宋体"/>
        <family val="3"/>
        <charset val="134"/>
      </rPr>
      <t>供电量（</t>
    </r>
    <r>
      <rPr>
        <sz val="12"/>
        <color theme="1"/>
        <rFont val="Times New Roman"/>
        <family val="1"/>
      </rPr>
      <t>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</si>
  <si>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供热量（</t>
    </r>
    <r>
      <rPr>
        <sz val="12"/>
        <color theme="1"/>
        <rFont val="Times New Roman"/>
        <family val="1"/>
      </rPr>
      <t>GJ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</si>
  <si>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rgb="FFFF0000"/>
        <rFont val="宋体"/>
        <family val="3"/>
        <charset val="134"/>
      </rPr>
      <t>热电联产机组需填写，</t>
    </r>
    <r>
      <rPr>
        <sz val="12"/>
        <color theme="1"/>
        <rFont val="宋体"/>
        <family val="3"/>
        <charset val="134"/>
      </rPr>
      <t>来源于企业台账或统计报表</t>
    </r>
  </si>
  <si>
    <r>
      <rPr>
        <sz val="12"/>
        <color rgb="FFC00000"/>
        <rFont val="宋体"/>
        <family val="3"/>
        <charset val="134"/>
      </rPr>
      <t>供热比</t>
    </r>
  </si>
  <si>
    <r>
      <rPr>
        <sz val="12"/>
        <color rgb="FFFF0000"/>
        <rFont val="宋体"/>
        <family val="3"/>
        <charset val="134"/>
      </rPr>
      <t>热电联产机组需填写，</t>
    </r>
    <r>
      <rPr>
        <sz val="12"/>
        <color theme="1"/>
        <rFont val="宋体"/>
        <family val="3"/>
        <charset val="134"/>
      </rPr>
      <t>采用计算值</t>
    </r>
  </si>
  <si>
    <r>
      <rPr>
        <sz val="12"/>
        <color theme="1"/>
        <rFont val="宋体"/>
        <family val="3"/>
        <charset val="134"/>
      </rPr>
      <t>供电煤耗（</t>
    </r>
    <r>
      <rPr>
        <sz val="12"/>
        <color theme="1"/>
        <rFont val="Times New Roman"/>
        <family val="1"/>
      </rPr>
      <t>tce/MWh</t>
    </r>
    <r>
      <rPr>
        <sz val="12"/>
        <color theme="1"/>
        <rFont val="宋体"/>
        <family val="3"/>
        <charset val="134"/>
      </rPr>
      <t>）或供电气耗（万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</si>
  <si>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来源于企业台账或统计报表；</t>
    </r>
    <r>
      <rPr>
        <sz val="12"/>
        <color rgb="FFFF0000"/>
        <rFont val="宋体"/>
        <family val="3"/>
        <charset val="134"/>
      </rPr>
      <t>热电联产企业采用计算值</t>
    </r>
  </si>
  <si>
    <r>
      <rPr>
        <sz val="12"/>
        <color theme="1"/>
        <rFont val="宋体"/>
        <family val="3"/>
        <charset val="134"/>
      </rPr>
      <t>供热煤耗（</t>
    </r>
    <r>
      <rPr>
        <sz val="12"/>
        <color theme="1"/>
        <rFont val="Times New Roman"/>
        <family val="1"/>
      </rPr>
      <t>tce/TJ</t>
    </r>
    <r>
      <rPr>
        <sz val="12"/>
        <color theme="1"/>
        <rFont val="宋体"/>
        <family val="3"/>
        <charset val="134"/>
      </rPr>
      <t>）或供热气耗（万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/TJ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</si>
  <si>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供电碳排放强度（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</si>
  <si>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rgb="FFFF0000"/>
        <rFont val="宋体"/>
        <family val="3"/>
        <charset val="134"/>
      </rPr>
      <t>热电联产机组需填写，</t>
    </r>
    <r>
      <rPr>
        <sz val="12"/>
        <rFont val="宋体"/>
        <family val="3"/>
        <charset val="134"/>
      </rPr>
      <t>该</t>
    </r>
    <r>
      <rPr>
        <sz val="12"/>
        <color theme="1"/>
        <rFont val="宋体"/>
        <family val="3"/>
        <charset val="134"/>
      </rPr>
      <t>机组供电二氧化碳排放量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供电量</t>
    </r>
  </si>
  <si>
    <r>
      <rPr>
        <sz val="12"/>
        <color theme="1"/>
        <rFont val="宋体"/>
        <family val="3"/>
        <charset val="134"/>
      </rPr>
      <t>供热碳排放强度（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/TJ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</si>
  <si>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rgb="FFFF0000"/>
        <rFont val="宋体"/>
        <family val="3"/>
        <charset val="134"/>
      </rPr>
      <t>热电联产机组需填写，</t>
    </r>
    <r>
      <rPr>
        <sz val="12"/>
        <rFont val="宋体"/>
        <family val="3"/>
        <charset val="134"/>
      </rPr>
      <t>该</t>
    </r>
    <r>
      <rPr>
        <sz val="12"/>
        <color theme="1"/>
        <rFont val="宋体"/>
        <family val="3"/>
        <charset val="134"/>
      </rPr>
      <t>机组供热二氧化碳排放量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供热量</t>
    </r>
  </si>
  <si>
    <r>
      <rPr>
        <sz val="12"/>
        <color rgb="FFFF0000"/>
        <rFont val="宋体"/>
        <family val="3"/>
        <charset val="134"/>
      </rPr>
      <t>热电联产机组需补充数据</t>
    </r>
  </si>
  <si>
    <r>
      <rPr>
        <sz val="12"/>
        <color theme="1"/>
        <rFont val="宋体"/>
        <family val="3"/>
        <charset val="134"/>
      </rPr>
      <t>锅炉效率（</t>
    </r>
    <r>
      <rPr>
        <sz val="12"/>
        <color theme="1"/>
        <rFont val="Times New Roman"/>
        <family val="1"/>
      </rPr>
      <t>%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</si>
  <si>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填写</t>
    </r>
    <r>
      <rPr>
        <sz val="12"/>
        <color theme="1"/>
        <rFont val="Times New Roman"/>
        <family val="1"/>
      </rPr>
      <t>0~100</t>
    </r>
    <r>
      <rPr>
        <sz val="12"/>
        <color theme="1"/>
        <rFont val="宋体"/>
        <family val="3"/>
        <charset val="134"/>
      </rPr>
      <t>间的数字。如有条件采用固定频次的实测值，没有实测值则采用锅炉主机采购合同中的指标。</t>
    </r>
  </si>
  <si>
    <r>
      <rPr>
        <sz val="12"/>
        <color theme="1"/>
        <rFont val="宋体"/>
        <family val="3"/>
        <charset val="134"/>
      </rPr>
      <t>管道效率（</t>
    </r>
    <r>
      <rPr>
        <sz val="12"/>
        <color theme="1"/>
        <rFont val="Times New Roman"/>
        <family val="1"/>
      </rPr>
      <t>%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</si>
  <si>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填写</t>
    </r>
    <r>
      <rPr>
        <sz val="12"/>
        <color theme="1"/>
        <rFont val="Times New Roman"/>
        <family val="1"/>
      </rPr>
      <t>0~100</t>
    </r>
    <r>
      <rPr>
        <sz val="12"/>
        <color theme="1"/>
        <rFont val="宋体"/>
        <family val="3"/>
        <charset val="134"/>
      </rPr>
      <t>间的数字。如有条件采用固定频次的实测值，没有实测值则取</t>
    </r>
    <r>
      <rPr>
        <sz val="12"/>
        <color theme="1"/>
        <rFont val="Times New Roman"/>
        <family val="1"/>
      </rPr>
      <t>99%</t>
    </r>
    <r>
      <rPr>
        <sz val="12"/>
        <color theme="1"/>
        <rFont val="宋体"/>
        <family val="3"/>
        <charset val="134"/>
      </rPr>
      <t>。</t>
    </r>
  </si>
  <si>
    <r>
      <rPr>
        <sz val="12"/>
        <color theme="1"/>
        <rFont val="宋体"/>
        <family val="3"/>
        <charset val="134"/>
      </rPr>
      <t>热网首站换热效率（</t>
    </r>
    <r>
      <rPr>
        <sz val="12"/>
        <color theme="1"/>
        <rFont val="Times New Roman"/>
        <family val="1"/>
      </rPr>
      <t>%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</si>
  <si>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填写</t>
    </r>
    <r>
      <rPr>
        <sz val="12"/>
        <color theme="1"/>
        <rFont val="Times New Roman"/>
        <family val="1"/>
      </rPr>
      <t>0~100</t>
    </r>
    <r>
      <rPr>
        <sz val="12"/>
        <color theme="1"/>
        <rFont val="宋体"/>
        <family val="3"/>
        <charset val="134"/>
      </rPr>
      <t>间的数字。采用换热方式供热，如有条件采用固定频次的实测值，没有实测值则采用参考值</t>
    </r>
    <r>
      <rPr>
        <sz val="12"/>
        <color theme="1"/>
        <rFont val="Times New Roman"/>
        <family val="1"/>
      </rPr>
      <t>98%</t>
    </r>
    <r>
      <rPr>
        <sz val="12"/>
        <color theme="1"/>
        <rFont val="宋体"/>
        <family val="3"/>
        <charset val="134"/>
      </rPr>
      <t>；采用锅炉或者汽轮机抽出的蒸汽直接供热时，不存在换热，直接取</t>
    </r>
    <r>
      <rPr>
        <sz val="12"/>
        <color theme="1"/>
        <rFont val="Times New Roman"/>
        <family val="1"/>
      </rPr>
      <t>100%</t>
    </r>
    <r>
      <rPr>
        <sz val="12"/>
        <color theme="1"/>
        <rFont val="宋体"/>
        <family val="3"/>
        <charset val="134"/>
      </rPr>
      <t>。</t>
    </r>
  </si>
  <si>
    <r>
      <rPr>
        <sz val="12"/>
        <color rgb="FFC00000"/>
        <rFont val="宋体"/>
        <family val="3"/>
        <charset val="134"/>
      </rPr>
      <t>机组耗用燃料总量（</t>
    </r>
    <r>
      <rPr>
        <sz val="12"/>
        <color rgb="FFC00000"/>
        <rFont val="Times New Roman"/>
        <family val="1"/>
      </rPr>
      <t>tce</t>
    </r>
    <r>
      <rPr>
        <sz val="12"/>
        <color rgb="FFC00000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</si>
  <si>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计算值</t>
    </r>
  </si>
  <si>
    <r>
      <rPr>
        <sz val="12"/>
        <color theme="1"/>
        <rFont val="宋体"/>
        <family val="3"/>
        <charset val="134"/>
      </rPr>
      <t>供热消耗燃料量（</t>
    </r>
    <r>
      <rPr>
        <sz val="12"/>
        <color theme="1"/>
        <rFont val="Times New Roman"/>
        <family val="1"/>
      </rPr>
      <t>tce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</si>
  <si>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供电消耗燃料量（</t>
    </r>
    <r>
      <rPr>
        <sz val="12"/>
        <color theme="1"/>
        <rFont val="Times New Roman"/>
        <family val="1"/>
      </rPr>
      <t>tce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</si>
  <si>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机组</t>
    </r>
    <r>
      <rPr>
        <sz val="12"/>
        <color theme="1"/>
        <rFont val="Times New Roman"/>
        <family val="1"/>
      </rPr>
      <t>2</t>
    </r>
  </si>
  <si>
    <r>
      <rPr>
        <sz val="12"/>
        <color theme="1"/>
        <rFont val="宋体"/>
        <family val="3"/>
        <charset val="134"/>
      </rPr>
      <t>机组</t>
    </r>
    <r>
      <rPr>
        <sz val="12"/>
        <color theme="1"/>
        <rFont val="Times New Roman"/>
        <family val="1"/>
      </rPr>
      <t>3</t>
    </r>
  </si>
  <si>
    <r>
      <rPr>
        <sz val="12"/>
        <color theme="1"/>
        <rFont val="宋体"/>
        <family val="3"/>
        <charset val="134"/>
      </rPr>
      <t>机组</t>
    </r>
    <r>
      <rPr>
        <sz val="12"/>
        <color theme="1"/>
        <rFont val="Times New Roman"/>
        <family val="1"/>
      </rPr>
      <t>4</t>
    </r>
  </si>
  <si>
    <r>
      <rPr>
        <sz val="12"/>
        <color theme="1"/>
        <rFont val="宋体"/>
        <family val="3"/>
        <charset val="134"/>
      </rPr>
      <t>机组</t>
    </r>
    <r>
      <rPr>
        <sz val="12"/>
        <color theme="1"/>
        <rFont val="Times New Roman"/>
        <family val="1"/>
      </rPr>
      <t>5</t>
    </r>
  </si>
  <si>
    <r>
      <rPr>
        <b/>
        <sz val="12"/>
        <color theme="1"/>
        <rFont val="宋体"/>
        <family val="3"/>
        <charset val="134"/>
      </rPr>
      <t>表</t>
    </r>
    <r>
      <rPr>
        <b/>
        <sz val="12"/>
        <color theme="1"/>
        <rFont val="Times New Roman"/>
        <family val="1"/>
      </rPr>
      <t xml:space="preserve">1 </t>
    </r>
    <r>
      <rPr>
        <b/>
        <sz val="12"/>
        <color theme="1"/>
        <rFont val="宋体"/>
        <family val="3"/>
        <charset val="134"/>
      </rPr>
      <t>电力行业指南参考值</t>
    </r>
  </si>
  <si>
    <r>
      <rPr>
        <sz val="12"/>
        <color theme="1"/>
        <rFont val="Times New Roman"/>
        <family val="1"/>
      </rPr>
      <t xml:space="preserve">                </t>
    </r>
    <r>
      <rPr>
        <sz val="12"/>
        <color theme="1"/>
        <rFont val="宋体"/>
        <family val="3"/>
        <charset val="134"/>
      </rPr>
      <t>单位
燃料品种</t>
    </r>
  </si>
  <si>
    <r>
      <rPr>
        <sz val="12"/>
        <color theme="1"/>
        <rFont val="宋体"/>
        <family val="3"/>
        <charset val="134"/>
      </rPr>
      <t>低位发热量
（吉焦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吨，吉焦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万立方米）</t>
    </r>
  </si>
  <si>
    <r>
      <rPr>
        <sz val="12"/>
        <color theme="1"/>
        <rFont val="宋体"/>
        <family val="3"/>
        <charset val="134"/>
      </rPr>
      <t>单位热值碳含量
（吨碳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吉焦）</t>
    </r>
  </si>
  <si>
    <t xml:space="preserve">碳氧化率
</t>
  </si>
  <si>
    <r>
      <rPr>
        <sz val="12"/>
        <color theme="1"/>
        <rFont val="宋体"/>
        <family val="3"/>
        <charset val="134"/>
      </rPr>
      <t>燃煤</t>
    </r>
  </si>
  <si>
    <r>
      <rPr>
        <sz val="12"/>
        <color rgb="FFFF0000"/>
        <rFont val="宋体"/>
        <family val="3"/>
        <charset val="134"/>
      </rPr>
      <t>见表</t>
    </r>
    <r>
      <rPr>
        <sz val="12"/>
        <color rgb="FFFF0000"/>
        <rFont val="Times New Roman"/>
        <family val="1"/>
      </rPr>
      <t>2</t>
    </r>
  </si>
  <si>
    <r>
      <rPr>
        <sz val="12"/>
        <color rgb="FFFF0000"/>
        <rFont val="宋体"/>
        <family val="3"/>
        <charset val="134"/>
      </rPr>
      <t>见表</t>
    </r>
    <r>
      <rPr>
        <sz val="12"/>
        <color rgb="FFFF0000"/>
        <rFont val="Times New Roman"/>
        <family val="1"/>
      </rPr>
      <t>3</t>
    </r>
  </si>
  <si>
    <r>
      <rPr>
        <sz val="12"/>
        <color theme="1"/>
        <rFont val="宋体"/>
        <family val="3"/>
        <charset val="134"/>
      </rPr>
      <t>原油</t>
    </r>
  </si>
  <si>
    <r>
      <rPr>
        <sz val="12"/>
        <color theme="1"/>
        <rFont val="宋体"/>
        <family val="3"/>
        <charset val="134"/>
      </rPr>
      <t>燃料油</t>
    </r>
  </si>
  <si>
    <r>
      <rPr>
        <sz val="12"/>
        <color theme="1"/>
        <rFont val="宋体"/>
        <family val="3"/>
        <charset val="134"/>
      </rPr>
      <t>汽油</t>
    </r>
  </si>
  <si>
    <r>
      <rPr>
        <sz val="12"/>
        <color theme="1"/>
        <rFont val="宋体"/>
        <family val="3"/>
        <charset val="134"/>
      </rPr>
      <t>柴油</t>
    </r>
  </si>
  <si>
    <r>
      <rPr>
        <sz val="12"/>
        <color theme="1"/>
        <rFont val="宋体"/>
        <family val="3"/>
        <charset val="134"/>
      </rPr>
      <t>炼厂干气</t>
    </r>
  </si>
  <si>
    <r>
      <rPr>
        <sz val="12"/>
        <color theme="1"/>
        <rFont val="宋体"/>
        <family val="3"/>
        <charset val="134"/>
      </rPr>
      <t>天然气</t>
    </r>
  </si>
  <si>
    <r>
      <rPr>
        <sz val="12"/>
        <color theme="1"/>
        <rFont val="宋体"/>
        <family val="3"/>
        <charset val="134"/>
      </rPr>
      <t>焦炉煤气</t>
    </r>
  </si>
  <si>
    <r>
      <rPr>
        <sz val="12"/>
        <color theme="1"/>
        <rFont val="宋体"/>
        <family val="3"/>
        <charset val="134"/>
      </rPr>
      <t>其它煤气</t>
    </r>
  </si>
  <si>
    <r>
      <rPr>
        <sz val="12"/>
        <rFont val="宋体"/>
        <family val="3"/>
        <charset val="134"/>
      </rPr>
      <t>表</t>
    </r>
    <r>
      <rPr>
        <sz val="12"/>
        <rFont val="Times New Roman"/>
        <family val="1"/>
      </rPr>
      <t xml:space="preserve">2 </t>
    </r>
    <r>
      <rPr>
        <sz val="12"/>
        <rFont val="宋体"/>
        <family val="3"/>
        <charset val="134"/>
      </rPr>
      <t>《关于进一步规范报送全国碳排放权交易市场拟纳入企业名单的通知》附件</t>
    </r>
    <r>
      <rPr>
        <sz val="12"/>
        <rFont val="Times New Roman"/>
        <family val="1"/>
      </rPr>
      <t>3</t>
    </r>
  </si>
  <si>
    <r>
      <rPr>
        <sz val="12"/>
        <color theme="1"/>
        <rFont val="宋体"/>
        <family val="3"/>
        <charset val="134"/>
      </rPr>
      <t>煤种</t>
    </r>
  </si>
  <si>
    <r>
      <rPr>
        <sz val="12"/>
        <color theme="1"/>
        <rFont val="宋体"/>
        <family val="3"/>
        <charset val="134"/>
      </rPr>
      <t>无烟煤</t>
    </r>
  </si>
  <si>
    <r>
      <rPr>
        <sz val="12"/>
        <color theme="1"/>
        <rFont val="宋体"/>
        <family val="3"/>
        <charset val="134"/>
      </rPr>
      <t>烟煤</t>
    </r>
  </si>
  <si>
    <r>
      <rPr>
        <sz val="12"/>
        <color theme="1"/>
        <rFont val="宋体"/>
        <family val="3"/>
        <charset val="134"/>
      </rPr>
      <t>褐煤</t>
    </r>
  </si>
  <si>
    <r>
      <rPr>
        <sz val="12"/>
        <color theme="1"/>
        <rFont val="宋体"/>
        <family val="3"/>
        <charset val="134"/>
      </rPr>
      <t>洗精煤</t>
    </r>
  </si>
  <si>
    <r>
      <rPr>
        <sz val="12"/>
        <color theme="1"/>
        <rFont val="宋体"/>
        <family val="3"/>
        <charset val="134"/>
      </rPr>
      <t>其他洗煤</t>
    </r>
  </si>
  <si>
    <r>
      <rPr>
        <sz val="12"/>
        <color theme="1"/>
        <rFont val="宋体"/>
        <family val="3"/>
        <charset val="134"/>
      </rPr>
      <t>其他煤制品</t>
    </r>
  </si>
  <si>
    <r>
      <rPr>
        <sz val="12"/>
        <color theme="1"/>
        <rFont val="宋体"/>
        <family val="3"/>
        <charset val="134"/>
      </rPr>
      <t>煤矸石</t>
    </r>
  </si>
  <si>
    <r>
      <rPr>
        <sz val="12"/>
        <color theme="1"/>
        <rFont val="宋体"/>
        <family val="3"/>
        <charset val="134"/>
      </rPr>
      <t>焦炭</t>
    </r>
  </si>
  <si>
    <r>
      <rPr>
        <sz val="12"/>
        <color theme="1"/>
        <rFont val="宋体"/>
        <family val="3"/>
        <charset val="134"/>
      </rPr>
      <t>低位发热量（吉焦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吨）</t>
    </r>
  </si>
  <si>
    <r>
      <rPr>
        <sz val="12"/>
        <color theme="1"/>
        <rFont val="宋体"/>
        <family val="3"/>
        <charset val="134"/>
      </rPr>
      <t>表</t>
    </r>
    <r>
      <rPr>
        <sz val="12"/>
        <color theme="1"/>
        <rFont val="Times New Roman"/>
        <family val="1"/>
      </rPr>
      <t xml:space="preserve">3 </t>
    </r>
    <r>
      <rPr>
        <sz val="12"/>
        <color theme="1"/>
        <rFont val="宋体"/>
        <family val="3"/>
        <charset val="134"/>
      </rPr>
      <t>不同类别煤中单位热值含碳量缺省值</t>
    </r>
  </si>
  <si>
    <r>
      <rPr>
        <sz val="12"/>
        <color theme="1"/>
        <rFont val="宋体"/>
        <family val="3"/>
        <charset val="134"/>
      </rPr>
      <t>型煤</t>
    </r>
  </si>
  <si>
    <r>
      <rPr>
        <sz val="12"/>
        <color theme="1"/>
        <rFont val="宋体"/>
        <family val="3"/>
        <charset val="134"/>
      </rPr>
      <t>水煤浆</t>
    </r>
  </si>
  <si>
    <r>
      <rPr>
        <sz val="12"/>
        <color theme="1"/>
        <rFont val="宋体"/>
        <family val="3"/>
        <charset val="134"/>
      </rPr>
      <t>煤粉</t>
    </r>
  </si>
  <si>
    <r>
      <rPr>
        <sz val="12"/>
        <color theme="1"/>
        <rFont val="宋体"/>
        <family val="3"/>
        <charset val="134"/>
      </rPr>
      <t>其他焦化产品</t>
    </r>
  </si>
  <si>
    <r>
      <rPr>
        <sz val="12"/>
        <color theme="1"/>
        <rFont val="宋体"/>
        <family val="3"/>
        <charset val="134"/>
      </rPr>
      <t>单位热值含碳量（</t>
    </r>
    <r>
      <rPr>
        <sz val="12"/>
        <color theme="1"/>
        <rFont val="Times New Roman"/>
        <family val="1"/>
      </rPr>
      <t>tC/TJ)</t>
    </r>
  </si>
  <si>
    <r>
      <rPr>
        <sz val="12"/>
        <color theme="1"/>
        <rFont val="宋体"/>
        <family val="3"/>
        <charset val="134"/>
      </rPr>
      <t>单位热值含碳量</t>
    </r>
    <r>
      <rPr>
        <sz val="12"/>
        <color rgb="FFFF0000"/>
        <rFont val="宋体"/>
        <family val="3"/>
        <charset val="134"/>
      </rPr>
      <t>（</t>
    </r>
    <r>
      <rPr>
        <sz val="12"/>
        <color rgb="FFFF0000"/>
        <rFont val="Times New Roman"/>
        <family val="1"/>
      </rPr>
      <t>tC/GJ)</t>
    </r>
  </si>
  <si>
    <r>
      <rPr>
        <sz val="12"/>
        <color theme="1"/>
        <rFont val="宋体"/>
        <family val="3"/>
        <charset val="134"/>
      </rPr>
      <t>备注：表</t>
    </r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数据来源于</t>
    </r>
    <r>
      <rPr>
        <sz val="12"/>
        <color theme="1"/>
        <rFont val="Times New Roman"/>
        <family val="1"/>
      </rPr>
      <t>MRV</t>
    </r>
    <r>
      <rPr>
        <sz val="12"/>
        <color theme="1"/>
        <rFont val="宋体"/>
        <family val="3"/>
        <charset val="134"/>
      </rPr>
      <t>技术平台专家解答</t>
    </r>
    <r>
      <rPr>
        <sz val="12"/>
        <color theme="1"/>
        <rFont val="Times New Roman"/>
        <family val="1"/>
      </rPr>
      <t xml:space="preserve">  http://123.57.77.92:8089/mrv/?/question/55?rf=254</t>
    </r>
  </si>
  <si>
    <r>
      <rPr>
        <sz val="11"/>
        <color theme="1"/>
        <rFont val="宋体"/>
        <family val="3"/>
        <charset val="134"/>
      </rPr>
      <t>说明：</t>
    </r>
    <r>
      <rPr>
        <sz val="11"/>
        <color theme="1"/>
        <rFont val="Times New Roman"/>
        <family val="1"/>
      </rPr>
      <t xml:space="preserve">                                                             
*1 </t>
    </r>
    <r>
      <rPr>
        <sz val="11"/>
        <color theme="1"/>
        <rFont val="宋体"/>
        <family val="3"/>
        <charset val="134"/>
      </rPr>
      <t>如果机组数多于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 xml:space="preserve">个，请自行添加表格。
</t>
    </r>
    <r>
      <rPr>
        <sz val="11"/>
        <color theme="1"/>
        <rFont val="Times New Roman"/>
        <family val="1"/>
      </rPr>
      <t xml:space="preserve">*2 </t>
    </r>
    <r>
      <rPr>
        <sz val="11"/>
        <color theme="1"/>
        <rFont val="宋体"/>
        <family val="3"/>
        <charset val="134"/>
      </rPr>
      <t>如果机组有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 xml:space="preserve">种以上燃料，请自行更改或添加表格。
</t>
    </r>
    <r>
      <rPr>
        <sz val="11"/>
        <color theme="1"/>
        <rFont val="Times New Roman"/>
        <family val="1"/>
      </rPr>
      <t xml:space="preserve">*3 </t>
    </r>
    <r>
      <rPr>
        <sz val="11"/>
        <color theme="1"/>
        <rFont val="宋体"/>
        <family val="3"/>
        <charset val="134"/>
      </rPr>
      <t>对于燃煤的低位发热量，应符合《中国发电企业温室气体排放核算方法与报告指南（试行）》对于燃煤低位发热量的具体规定，如果数据无法获得，可采用入厂煤低位发热值的加权平均值，权重是每批次的入厂煤量。如果没有实测值，可采用附表所示推荐值。</t>
    </r>
    <r>
      <rPr>
        <sz val="11"/>
        <color theme="1"/>
        <rFont val="Times New Roman"/>
        <family val="1"/>
      </rPr>
      <t xml:space="preserve">                                       
*4 </t>
    </r>
    <r>
      <rPr>
        <sz val="11"/>
        <color theme="1"/>
        <rFont val="宋体"/>
        <family val="3"/>
        <charset val="134"/>
      </rPr>
      <t>对于燃煤的单位热值含碳量，应符合《中国发电企业温室气体排放核算方法与报告指南（试行）》对于燃煤单位热值含碳量的具体规定，如果数据无法获得，可采用附表所示推荐值。</t>
    </r>
    <r>
      <rPr>
        <sz val="11"/>
        <color theme="1"/>
        <rFont val="Times New Roman"/>
        <family val="1"/>
      </rPr>
      <t xml:space="preserve">                                      
*5 </t>
    </r>
    <r>
      <rPr>
        <sz val="11"/>
        <color theme="1"/>
        <rFont val="宋体"/>
        <family val="3"/>
        <charset val="134"/>
      </rPr>
      <t>注意单位换算：</t>
    </r>
    <r>
      <rPr>
        <sz val="11"/>
        <color theme="1"/>
        <rFont val="Times New Roman"/>
        <family val="1"/>
      </rPr>
      <t>1GJ=10</t>
    </r>
    <r>
      <rPr>
        <vertAlign val="superscript"/>
        <sz val="11"/>
        <color theme="1"/>
        <rFont val="Times New Roman"/>
        <family val="1"/>
      </rPr>
      <t>9</t>
    </r>
    <r>
      <rPr>
        <sz val="11"/>
        <color theme="1"/>
        <rFont val="Times New Roman"/>
        <family val="1"/>
      </rPr>
      <t xml:space="preserve"> J</t>
    </r>
    <r>
      <rPr>
        <sz val="11"/>
        <color theme="1"/>
        <rFont val="宋体"/>
        <family val="3"/>
        <charset val="134"/>
      </rPr>
      <t>；</t>
    </r>
    <r>
      <rPr>
        <sz val="11"/>
        <color theme="1"/>
        <rFont val="Times New Roman"/>
        <family val="1"/>
      </rPr>
      <t>1 TJ=10</t>
    </r>
    <r>
      <rPr>
        <vertAlign val="superscript"/>
        <sz val="11"/>
        <color theme="1"/>
        <rFont val="Times New Roman"/>
        <family val="1"/>
      </rPr>
      <t>12</t>
    </r>
    <r>
      <rPr>
        <sz val="11"/>
        <color theme="1"/>
        <rFont val="Times New Roman"/>
        <family val="1"/>
      </rPr>
      <t xml:space="preserve"> J =1000 GJ</t>
    </r>
    <r>
      <rPr>
        <sz val="11"/>
        <color theme="1"/>
        <rFont val="宋体"/>
        <family val="3"/>
        <charset val="134"/>
      </rPr>
      <t>；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大卡</t>
    </r>
    <r>
      <rPr>
        <sz val="11"/>
        <color theme="1"/>
        <rFont val="Times New Roman"/>
        <family val="1"/>
      </rPr>
      <t>=4.1868</t>
    </r>
    <r>
      <rPr>
        <sz val="11"/>
        <color theme="1"/>
        <rFont val="宋体"/>
        <family val="3"/>
        <charset val="134"/>
      </rPr>
      <t>千焦。</t>
    </r>
    <phoneticPr fontId="28" type="noConversion"/>
  </si>
  <si>
    <r>
      <t>填写</t>
    </r>
    <r>
      <rPr>
        <sz val="12"/>
        <color theme="1"/>
        <rFont val="Times New Roman"/>
        <family val="1"/>
      </rPr>
      <t>0~100</t>
    </r>
    <r>
      <rPr>
        <sz val="12"/>
        <color theme="1"/>
        <rFont val="宋体"/>
        <family val="3"/>
        <charset val="134"/>
      </rPr>
      <t>间的数字。采用换热方式供热，如有条件采用固定频次的实测值，没有实测值则采用参考值</t>
    </r>
    <r>
      <rPr>
        <sz val="12"/>
        <color theme="1"/>
        <rFont val="Times New Roman"/>
        <family val="1"/>
      </rPr>
      <t>98%</t>
    </r>
    <r>
      <rPr>
        <sz val="12"/>
        <color theme="1"/>
        <rFont val="宋体"/>
        <family val="3"/>
        <charset val="134"/>
      </rPr>
      <t>；采用锅炉或者汽轮机抽出的蒸汽直接供热时，不存在换热，直接取</t>
    </r>
    <r>
      <rPr>
        <sz val="12"/>
        <color theme="1"/>
        <rFont val="Times New Roman"/>
        <family val="1"/>
      </rPr>
      <t>100%</t>
    </r>
    <r>
      <rPr>
        <sz val="12"/>
        <color theme="1"/>
        <rFont val="宋体"/>
        <family val="3"/>
        <charset val="134"/>
      </rPr>
      <t>。</t>
    </r>
    <phoneticPr fontId="28" type="noConversion"/>
  </si>
  <si>
    <t>既有</t>
  </si>
  <si>
    <t>燃煤</t>
  </si>
  <si>
    <t>无烟煤</t>
  </si>
  <si>
    <r>
      <t>自备电厂</t>
    </r>
    <r>
      <rPr>
        <b/>
        <u/>
        <sz val="20"/>
        <rFont val="Times New Roman"/>
        <family val="1"/>
      </rPr>
      <t xml:space="preserve">         </t>
    </r>
    <r>
      <rPr>
        <b/>
        <sz val="20"/>
        <rFont val="宋体"/>
        <family val="3"/>
        <charset val="134"/>
      </rPr>
      <t>年温室气体排放报告补充数据表</t>
    </r>
    <phoneticPr fontId="2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</si>
</sst>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000_ "/>
    <numFmt numFmtId="177" formatCode="0.0000_ "/>
    <numFmt numFmtId="178" formatCode="0_ "/>
    <numFmt numFmtId="179" formatCode="0.0000_);[Red]\(0.0000\)"/>
    <numFmt numFmtId="180" formatCode="0.00000_);[Red]\(0.00000\)"/>
    <numFmt numFmtId="181" formatCode="0.00_);[Red]\(0.00\)"/>
  </numFmts>
  <fonts count="30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12"/>
      <color rgb="FFFF0000"/>
      <name val="Times New Roman"/>
      <family val="1"/>
    </font>
    <font>
      <b/>
      <sz val="12"/>
      <color rgb="FFC00000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6"/>
      <name val="Times New Roman"/>
      <family val="1"/>
    </font>
    <font>
      <b/>
      <sz val="20"/>
      <name val="宋体"/>
      <family val="3"/>
      <charset val="134"/>
    </font>
    <font>
      <b/>
      <sz val="20"/>
      <name val="Times New Roman"/>
      <family val="1"/>
    </font>
    <font>
      <b/>
      <sz val="12"/>
      <name val="Times New Roman"/>
      <family val="1"/>
    </font>
    <font>
      <sz val="12"/>
      <color rgb="FFC00000"/>
      <name val="宋体"/>
      <family val="3"/>
      <charset val="134"/>
    </font>
    <font>
      <sz val="12"/>
      <color rgb="FFC00000"/>
      <name val="Times New Roman"/>
      <family val="1"/>
    </font>
    <font>
      <b/>
      <sz val="12"/>
      <color theme="1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b/>
      <u/>
      <sz val="20"/>
      <name val="Times New Roman"/>
      <family val="1"/>
    </font>
    <font>
      <b/>
      <sz val="12"/>
      <name val="宋体"/>
      <family val="3"/>
      <charset val="134"/>
    </font>
    <font>
      <b/>
      <sz val="12"/>
      <color rgb="FFC00000"/>
      <name val="宋体"/>
      <family val="3"/>
      <charset val="134"/>
    </font>
    <font>
      <b/>
      <vertAlign val="subscript"/>
      <sz val="12"/>
      <color rgb="FFC00000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vertAlign val="superscript"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Down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3">
    <xf numFmtId="0" fontId="0" fillId="0" borderId="0">
      <alignment vertical="center"/>
    </xf>
    <xf numFmtId="9" fontId="25" fillId="0" borderId="0" applyFont="0" applyFill="0" applyBorder="0" applyAlignment="0" applyProtection="0">
      <alignment vertical="center"/>
    </xf>
    <xf numFmtId="0" fontId="25" fillId="0" borderId="0">
      <alignment vertical="center"/>
    </xf>
  </cellStyleXfs>
  <cellXfs count="158">
    <xf numFmtId="0" fontId="0" fillId="0" borderId="0" xfId="0">
      <alignment vertical="center"/>
    </xf>
    <xf numFmtId="0" fontId="1" fillId="0" borderId="0" xfId="2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vertical="center" wrapText="1"/>
    </xf>
    <xf numFmtId="0" fontId="1" fillId="2" borderId="5" xfId="0" applyFont="1" applyFill="1" applyBorder="1" applyAlignment="1" applyProtection="1">
      <alignment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1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vertical="center" wrapText="1"/>
    </xf>
    <xf numFmtId="177" fontId="1" fillId="2" borderId="10" xfId="0" applyNumberFormat="1" applyFont="1" applyFill="1" applyBorder="1" applyAlignment="1" applyProtection="1">
      <alignment horizontal="center" vertical="center" wrapText="1"/>
    </xf>
    <xf numFmtId="176" fontId="1" fillId="2" borderId="11" xfId="0" applyNumberFormat="1" applyFont="1" applyFill="1" applyBorder="1" applyAlignment="1" applyProtection="1">
      <alignment horizontal="center" vertical="center" wrapText="1"/>
    </xf>
    <xf numFmtId="10" fontId="1" fillId="2" borderId="12" xfId="0" applyNumberFormat="1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vertical="center" wrapText="1"/>
    </xf>
    <xf numFmtId="177" fontId="1" fillId="2" borderId="14" xfId="0" applyNumberFormat="1" applyFont="1" applyFill="1" applyBorder="1" applyAlignment="1" applyProtection="1">
      <alignment horizontal="center" vertical="center" wrapText="1"/>
    </xf>
    <xf numFmtId="176" fontId="1" fillId="2" borderId="15" xfId="0" applyNumberFormat="1" applyFont="1" applyFill="1" applyBorder="1" applyAlignment="1" applyProtection="1">
      <alignment horizontal="center" vertical="center" wrapText="1"/>
    </xf>
    <xf numFmtId="10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17" xfId="0" applyFont="1" applyFill="1" applyBorder="1" applyAlignment="1" applyProtection="1">
      <alignment vertical="center" wrapText="1"/>
    </xf>
    <xf numFmtId="177" fontId="1" fillId="2" borderId="18" xfId="0" applyNumberFormat="1" applyFont="1" applyFill="1" applyBorder="1" applyAlignment="1" applyProtection="1">
      <alignment horizontal="center" vertical="center" wrapText="1"/>
    </xf>
    <xf numFmtId="176" fontId="1" fillId="2" borderId="19" xfId="0" applyNumberFormat="1" applyFont="1" applyFill="1" applyBorder="1" applyAlignment="1" applyProtection="1">
      <alignment horizontal="center" vertical="center" wrapText="1"/>
    </xf>
    <xf numFmtId="10" fontId="1" fillId="2" borderId="20" xfId="0" applyNumberFormat="1" applyFont="1" applyFill="1" applyBorder="1" applyAlignment="1" applyProtection="1">
      <alignment horizontal="center" vertical="center" wrapText="1"/>
    </xf>
    <xf numFmtId="0" fontId="1" fillId="2" borderId="21" xfId="0" applyFont="1" applyFill="1" applyBorder="1" applyAlignment="1" applyProtection="1">
      <alignment vertical="center" wrapText="1"/>
    </xf>
    <xf numFmtId="177" fontId="1" fillId="2" borderId="22" xfId="0" applyNumberFormat="1" applyFont="1" applyFill="1" applyBorder="1" applyAlignment="1" applyProtection="1">
      <alignment horizontal="center" vertical="center" wrapText="1"/>
    </xf>
    <xf numFmtId="176" fontId="1" fillId="2" borderId="23" xfId="0" applyNumberFormat="1" applyFont="1" applyFill="1" applyBorder="1" applyAlignment="1" applyProtection="1">
      <alignment horizontal="center" vertical="center" wrapText="1"/>
    </xf>
    <xf numFmtId="10" fontId="1" fillId="2" borderId="24" xfId="0" applyNumberFormat="1" applyFont="1" applyFill="1" applyBorder="1" applyAlignment="1" applyProtection="1">
      <alignment horizontal="center" vertical="center" wrapText="1"/>
    </xf>
    <xf numFmtId="10" fontId="1" fillId="2" borderId="16" xfId="1" applyNumberFormat="1" applyFont="1" applyFill="1" applyBorder="1" applyAlignment="1" applyProtection="1">
      <alignment horizontal="center" vertical="center" wrapText="1"/>
    </xf>
    <xf numFmtId="10" fontId="1" fillId="2" borderId="20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5" xfId="2" applyFont="1" applyFill="1" applyBorder="1" applyAlignment="1">
      <alignment horizontal="center" vertical="center" wrapText="1"/>
    </xf>
    <xf numFmtId="0" fontId="1" fillId="2" borderId="15" xfId="2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6" xfId="2" applyFont="1" applyFill="1" applyBorder="1" applyAlignment="1">
      <alignment horizontal="center" vertical="center" wrapText="1"/>
    </xf>
    <xf numFmtId="0" fontId="6" fillId="4" borderId="0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4" borderId="0" xfId="0" applyFont="1" applyFill="1" applyAlignment="1" applyProtection="1">
      <alignment vertical="center"/>
    </xf>
    <xf numFmtId="0" fontId="7" fillId="4" borderId="0" xfId="0" applyFont="1" applyFill="1" applyBorder="1" applyAlignment="1" applyProtection="1">
      <alignment vertical="center"/>
    </xf>
    <xf numFmtId="0" fontId="11" fillId="5" borderId="38" xfId="0" applyFont="1" applyFill="1" applyBorder="1" applyAlignment="1" applyProtection="1">
      <alignment horizontal="center" vertical="center"/>
    </xf>
    <xf numFmtId="0" fontId="11" fillId="5" borderId="39" xfId="0" applyFont="1" applyFill="1" applyBorder="1" applyAlignment="1" applyProtection="1">
      <alignment horizontal="center" vertical="center"/>
    </xf>
    <xf numFmtId="0" fontId="2" fillId="5" borderId="15" xfId="0" applyFont="1" applyFill="1" applyBorder="1" applyAlignment="1" applyProtection="1">
      <alignment horizontal="center" vertical="center"/>
    </xf>
    <xf numFmtId="0" fontId="6" fillId="4" borderId="34" xfId="0" applyFont="1" applyFill="1" applyBorder="1" applyAlignment="1" applyProtection="1">
      <alignment horizontal="center" vertical="center"/>
      <protection locked="0"/>
    </xf>
    <xf numFmtId="0" fontId="11" fillId="5" borderId="41" xfId="0" applyFont="1" applyFill="1" applyBorder="1" applyAlignment="1" applyProtection="1">
      <alignment horizontal="center" vertical="center"/>
    </xf>
    <xf numFmtId="0" fontId="11" fillId="5" borderId="16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  <xf numFmtId="177" fontId="1" fillId="0" borderId="11" xfId="0" applyNumberFormat="1" applyFont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vertical="center"/>
    </xf>
    <xf numFmtId="177" fontId="1" fillId="0" borderId="48" xfId="0" applyNumberFormat="1" applyFont="1" applyBorder="1" applyAlignment="1" applyProtection="1">
      <alignment horizontal="center" vertical="center"/>
      <protection locked="0"/>
    </xf>
    <xf numFmtId="0" fontId="1" fillId="5" borderId="49" xfId="0" applyFont="1" applyFill="1" applyBorder="1" applyAlignment="1" applyProtection="1">
      <alignment vertical="center"/>
    </xf>
    <xf numFmtId="0" fontId="1" fillId="5" borderId="5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5" borderId="25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vertical="center"/>
    </xf>
    <xf numFmtId="178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vertical="center" wrapText="1"/>
    </xf>
    <xf numFmtId="179" fontId="1" fillId="5" borderId="15" xfId="0" applyNumberFormat="1" applyFont="1" applyFill="1" applyBorder="1" applyAlignment="1" applyProtection="1">
      <alignment horizontal="center" vertical="center"/>
    </xf>
    <xf numFmtId="0" fontId="1" fillId="5" borderId="15" xfId="0" applyFont="1" applyFill="1" applyBorder="1" applyAlignment="1" applyProtection="1">
      <alignment vertical="center"/>
    </xf>
    <xf numFmtId="179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13" fillId="4" borderId="0" xfId="0" applyFont="1" applyFill="1" applyBorder="1" applyAlignment="1" applyProtection="1">
      <alignment vertical="center" wrapText="1"/>
    </xf>
    <xf numFmtId="180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12" fillId="4" borderId="0" xfId="0" applyFont="1" applyFill="1" applyBorder="1" applyAlignment="1" applyProtection="1">
      <alignment vertical="center" wrapText="1"/>
    </xf>
    <xf numFmtId="177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Border="1" applyAlignment="1" applyProtection="1">
      <alignment vertical="center" wrapText="1"/>
    </xf>
    <xf numFmtId="177" fontId="1" fillId="5" borderId="15" xfId="0" applyNumberFormat="1" applyFont="1" applyFill="1" applyBorder="1" applyAlignment="1" applyProtection="1">
      <alignment horizontal="center" vertical="center"/>
    </xf>
    <xf numFmtId="3" fontId="1" fillId="5" borderId="16" xfId="0" applyNumberFormat="1" applyFont="1" applyFill="1" applyBorder="1" applyAlignment="1" applyProtection="1">
      <alignment vertical="center" wrapText="1"/>
    </xf>
    <xf numFmtId="177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Border="1" applyAlignment="1" applyProtection="1">
      <alignment vertical="center" wrapText="1"/>
    </xf>
    <xf numFmtId="179" fontId="1" fillId="5" borderId="15" xfId="0" applyNumberFormat="1" applyFont="1" applyFill="1" applyBorder="1" applyAlignment="1" applyProtection="1">
      <alignment horizontal="center" vertical="center"/>
      <protection locked="0"/>
    </xf>
    <xf numFmtId="179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3" fillId="5" borderId="16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3" fillId="5" borderId="16" xfId="0" applyFont="1" applyFill="1" applyBorder="1" applyAlignment="1" applyProtection="1">
      <alignment vertical="center"/>
    </xf>
    <xf numFmtId="179" fontId="1" fillId="5" borderId="19" xfId="0" applyNumberFormat="1" applyFont="1" applyFill="1" applyBorder="1" applyAlignment="1" applyProtection="1">
      <alignment horizontal="center" vertical="center"/>
    </xf>
    <xf numFmtId="0" fontId="1" fillId="5" borderId="20" xfId="0" applyFont="1" applyFill="1" applyBorder="1" applyAlignment="1" applyProtection="1">
      <alignment vertical="center"/>
    </xf>
    <xf numFmtId="181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0" fontId="6" fillId="0" borderId="20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0" fontId="16" fillId="0" borderId="16" xfId="0" applyFont="1" applyFill="1" applyBorder="1" applyAlignment="1" applyProtection="1">
      <alignment horizontal="center" vertical="center"/>
      <protection locked="0"/>
    </xf>
    <xf numFmtId="0" fontId="12" fillId="4" borderId="0" xfId="0" applyFont="1" applyFill="1" applyBorder="1" applyAlignment="1" applyProtection="1">
      <alignment horizontal="center" vertical="center" wrapText="1"/>
    </xf>
    <xf numFmtId="0" fontId="4" fillId="5" borderId="25" xfId="0" applyFont="1" applyFill="1" applyBorder="1" applyAlignment="1" applyProtection="1">
      <alignment horizontal="center" vertical="center" wrapText="1"/>
    </xf>
    <xf numFmtId="0" fontId="4" fillId="5" borderId="26" xfId="0" applyFont="1" applyFill="1" applyBorder="1" applyAlignment="1" applyProtection="1">
      <alignment horizontal="center" vertical="center" wrapText="1"/>
    </xf>
    <xf numFmtId="0" fontId="1" fillId="5" borderId="25" xfId="0" applyFont="1" applyFill="1" applyBorder="1" applyAlignment="1" applyProtection="1">
      <alignment horizontal="center" vertical="center" wrapText="1"/>
    </xf>
    <xf numFmtId="0" fontId="1" fillId="4" borderId="15" xfId="0" applyFont="1" applyFill="1" applyBorder="1" applyAlignment="1" applyProtection="1">
      <alignment horizontal="center" vertical="center"/>
      <protection locked="0"/>
    </xf>
    <xf numFmtId="0" fontId="13" fillId="5" borderId="41" xfId="0" applyFont="1" applyFill="1" applyBorder="1" applyAlignment="1" applyProtection="1">
      <alignment horizontal="left" vertical="center"/>
    </xf>
    <xf numFmtId="0" fontId="13" fillId="5" borderId="14" xfId="0" applyFont="1" applyFill="1" applyBorder="1" applyAlignment="1" applyProtection="1">
      <alignment horizontal="left" vertical="center"/>
    </xf>
    <xf numFmtId="0" fontId="1" fillId="5" borderId="15" xfId="0" applyFont="1" applyFill="1" applyBorder="1" applyAlignment="1" applyProtection="1">
      <alignment horizontal="left" vertical="center"/>
    </xf>
    <xf numFmtId="0" fontId="1" fillId="5" borderId="19" xfId="0" applyFont="1" applyFill="1" applyBorder="1" applyAlignment="1" applyProtection="1">
      <alignment horizontal="left" vertical="center"/>
    </xf>
    <xf numFmtId="0" fontId="7" fillId="4" borderId="0" xfId="0" applyFont="1" applyFill="1" applyAlignment="1" applyProtection="1">
      <alignment horizontal="left"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1" fillId="5" borderId="33" xfId="0" applyFont="1" applyFill="1" applyBorder="1" applyAlignment="1" applyProtection="1">
      <alignment horizontal="center" vertical="center" wrapText="1"/>
    </xf>
    <xf numFmtId="0" fontId="1" fillId="5" borderId="51" xfId="0" applyFont="1" applyFill="1" applyBorder="1" applyAlignment="1" applyProtection="1">
      <alignment horizontal="center" vertical="center" wrapText="1"/>
    </xf>
    <xf numFmtId="0" fontId="13" fillId="5" borderId="15" xfId="0" applyFont="1" applyFill="1" applyBorder="1" applyAlignment="1" applyProtection="1">
      <alignment horizontal="left" vertical="center"/>
    </xf>
    <xf numFmtId="0" fontId="1" fillId="5" borderId="41" xfId="0" applyFont="1" applyFill="1" applyBorder="1" applyAlignment="1" applyProtection="1">
      <alignment horizontal="left" vertical="center"/>
    </xf>
    <xf numFmtId="0" fontId="1" fillId="5" borderId="14" xfId="0" applyFont="1" applyFill="1" applyBorder="1" applyAlignment="1" applyProtection="1">
      <alignment horizontal="left" vertical="center"/>
    </xf>
    <xf numFmtId="0" fontId="1" fillId="5" borderId="11" xfId="0" applyFont="1" applyFill="1" applyBorder="1" applyAlignment="1" applyProtection="1">
      <alignment horizontal="left" vertical="center"/>
    </xf>
    <xf numFmtId="0" fontId="6" fillId="5" borderId="38" xfId="0" applyFont="1" applyFill="1" applyBorder="1" applyAlignment="1" applyProtection="1">
      <alignment horizontal="center" vertical="center"/>
    </xf>
    <xf numFmtId="0" fontId="6" fillId="5" borderId="14" xfId="0" applyFont="1" applyFill="1" applyBorder="1" applyAlignment="1" applyProtection="1">
      <alignment horizontal="center" vertical="center"/>
    </xf>
    <xf numFmtId="0" fontId="16" fillId="0" borderId="41" xfId="0" applyFont="1" applyFill="1" applyBorder="1" applyAlignment="1" applyProtection="1">
      <alignment horizontal="center" vertical="center"/>
      <protection locked="0"/>
    </xf>
    <xf numFmtId="0" fontId="6" fillId="0" borderId="14" xfId="0" applyFont="1" applyFill="1" applyBorder="1" applyAlignment="1" applyProtection="1">
      <alignment horizontal="center" vertical="center"/>
      <protection locked="0"/>
    </xf>
    <xf numFmtId="0" fontId="6" fillId="5" borderId="29" xfId="0" applyFont="1" applyFill="1" applyBorder="1" applyAlignment="1" applyProtection="1">
      <alignment horizontal="center" vertical="center"/>
    </xf>
    <xf numFmtId="0" fontId="6" fillId="5" borderId="18" xfId="0" applyFont="1" applyFill="1" applyBorder="1" applyAlignment="1" applyProtection="1">
      <alignment horizontal="center" vertical="center"/>
    </xf>
    <xf numFmtId="0" fontId="6" fillId="0" borderId="42" xfId="0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0" fontId="2" fillId="5" borderId="43" xfId="0" applyFont="1" applyFill="1" applyBorder="1" applyAlignment="1" applyProtection="1">
      <alignment horizontal="center" vertical="center"/>
    </xf>
    <xf numFmtId="0" fontId="2" fillId="5" borderId="4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27" xfId="0" applyFont="1" applyFill="1" applyBorder="1" applyAlignment="1" applyProtection="1">
      <alignment horizontal="center" vertical="center"/>
    </xf>
    <xf numFmtId="0" fontId="2" fillId="5" borderId="31" xfId="0" applyFont="1" applyFill="1" applyBorder="1" applyAlignment="1" applyProtection="1">
      <alignment horizontal="center" vertical="center"/>
    </xf>
    <xf numFmtId="0" fontId="5" fillId="5" borderId="27" xfId="0" applyFont="1" applyFill="1" applyBorder="1" applyAlignment="1" applyProtection="1">
      <alignment horizontal="left" vertical="center"/>
    </xf>
    <xf numFmtId="0" fontId="5" fillId="5" borderId="10" xfId="0" applyFont="1" applyFill="1" applyBorder="1" applyAlignment="1" applyProtection="1">
      <alignment horizontal="left" vertical="center"/>
    </xf>
    <xf numFmtId="0" fontId="2" fillId="5" borderId="29" xfId="0" applyFont="1" applyFill="1" applyBorder="1" applyAlignment="1" applyProtection="1">
      <alignment horizontal="center" vertical="center"/>
    </xf>
    <xf numFmtId="0" fontId="2" fillId="5" borderId="45" xfId="0" applyFont="1" applyFill="1" applyBorder="1" applyAlignment="1" applyProtection="1">
      <alignment horizontal="center" vertical="center"/>
    </xf>
    <xf numFmtId="0" fontId="5" fillId="5" borderId="46" xfId="0" applyFont="1" applyFill="1" applyBorder="1" applyAlignment="1" applyProtection="1">
      <alignment horizontal="left" vertical="center"/>
    </xf>
    <xf numFmtId="0" fontId="5" fillId="5" borderId="47" xfId="0" applyFont="1" applyFill="1" applyBorder="1" applyAlignment="1" applyProtection="1">
      <alignment horizontal="left" vertical="center"/>
    </xf>
    <xf numFmtId="0" fontId="6" fillId="5" borderId="1" xfId="0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/>
    </xf>
    <xf numFmtId="0" fontId="6" fillId="5" borderId="3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0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4" borderId="35" xfId="0" applyFont="1" applyFill="1" applyBorder="1" applyAlignment="1" applyProtection="1">
      <alignment horizontal="center" vertical="center"/>
      <protection locked="0"/>
    </xf>
    <xf numFmtId="0" fontId="10" fillId="4" borderId="36" xfId="0" applyFont="1" applyFill="1" applyBorder="1" applyAlignment="1" applyProtection="1">
      <alignment horizontal="center" vertical="center"/>
      <protection locked="0"/>
    </xf>
    <xf numFmtId="0" fontId="10" fillId="4" borderId="37" xfId="0" applyFont="1" applyFill="1" applyBorder="1" applyAlignment="1" applyProtection="1">
      <alignment horizontal="center" vertical="center"/>
      <protection locked="0"/>
    </xf>
    <xf numFmtId="0" fontId="11" fillId="5" borderId="38" xfId="0" applyFont="1" applyFill="1" applyBorder="1" applyAlignment="1" applyProtection="1">
      <alignment horizontal="center" vertical="center"/>
    </xf>
    <xf numFmtId="0" fontId="11" fillId="5" borderId="39" xfId="0" applyFont="1" applyFill="1" applyBorder="1" applyAlignment="1" applyProtection="1">
      <alignment horizontal="center" vertical="center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11" fillId="0" borderId="39" xfId="0" applyFont="1" applyFill="1" applyBorder="1" applyAlignment="1" applyProtection="1">
      <alignment horizontal="center" vertical="center"/>
      <protection locked="0"/>
    </xf>
    <xf numFmtId="0" fontId="11" fillId="0" borderId="40" xfId="0" applyFont="1" applyFill="1" applyBorder="1" applyAlignment="1" applyProtection="1">
      <alignment horizontal="center" vertical="center"/>
      <protection locked="0"/>
    </xf>
    <xf numFmtId="0" fontId="11" fillId="5" borderId="38" xfId="0" applyFont="1" applyFill="1" applyBorder="1" applyAlignment="1" applyProtection="1">
      <alignment horizontal="center" vertical="center" wrapText="1"/>
    </xf>
    <xf numFmtId="0" fontId="11" fillId="5" borderId="14" xfId="0" applyFont="1" applyFill="1" applyBorder="1" applyAlignment="1" applyProtection="1">
      <alignment horizontal="center" vertical="center" wrapText="1"/>
    </xf>
    <xf numFmtId="0" fontId="2" fillId="0" borderId="41" xfId="0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 applyProtection="1">
      <alignment horizontal="center" vertical="center"/>
      <protection locked="0"/>
    </xf>
    <xf numFmtId="0" fontId="11" fillId="5" borderId="40" xfId="0" applyFont="1" applyFill="1" applyBorder="1" applyAlignment="1" applyProtection="1">
      <alignment horizontal="center" vertical="center"/>
    </xf>
    <xf numFmtId="0" fontId="11" fillId="5" borderId="1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 applyProtection="1">
      <alignment horizontal="left" vertical="center" wrapText="1"/>
    </xf>
    <xf numFmtId="0" fontId="1" fillId="2" borderId="30" xfId="0" applyFont="1" applyFill="1" applyBorder="1" applyAlignment="1" applyProtection="1">
      <alignment horizontal="left" vertical="center" wrapText="1"/>
    </xf>
    <xf numFmtId="0" fontId="1" fillId="2" borderId="32" xfId="0" applyFont="1" applyFill="1" applyBorder="1" applyAlignment="1" applyProtection="1">
      <alignment horizontal="left" vertical="center" wrapText="1"/>
    </xf>
  </cellXfs>
  <cellStyles count="3">
    <cellStyle name="百分比" xfId="1" builtinId="5"/>
    <cellStyle name="常规" xfId="0" builtinId="0"/>
    <cellStyle name="常规 3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3"/>
  <sheetViews>
    <sheetView tabSelected="1" topLeftCell="A172" zoomScale="85" zoomScaleNormal="85" workbookViewId="0">
      <selection activeCell="K155" sqref="K155"/>
    </sheetView>
  </sheetViews>
  <sheetFormatPr defaultColWidth="9" defaultRowHeight="15"/>
  <cols>
    <col min="1" max="1" width="9.375" style="45" customWidth="1"/>
    <col min="2" max="2" width="10.5" style="45" customWidth="1"/>
    <col min="3" max="3" width="37.125" style="45" customWidth="1"/>
    <col min="4" max="4" width="19.75" style="45" customWidth="1"/>
    <col min="5" max="5" width="20.5" style="45" customWidth="1"/>
    <col min="6" max="6" width="70.375" style="45" customWidth="1"/>
    <col min="7" max="7" width="9" style="45"/>
    <col min="8" max="11" width="9" style="46"/>
    <col min="12" max="16384" width="9" style="45"/>
  </cols>
  <sheetData>
    <row r="1" spans="1:10" s="43" customFormat="1" ht="15.75">
      <c r="A1" s="126"/>
      <c r="B1" s="127"/>
      <c r="C1" s="127"/>
      <c r="D1" s="127"/>
      <c r="E1" s="127"/>
      <c r="F1" s="128"/>
    </row>
    <row r="2" spans="1:10" s="43" customFormat="1" ht="28.5" customHeight="1">
      <c r="A2" s="129" t="s">
        <v>0</v>
      </c>
      <c r="B2" s="130"/>
      <c r="C2" s="130"/>
      <c r="D2" s="130"/>
      <c r="E2" s="130"/>
      <c r="F2" s="131"/>
    </row>
    <row r="3" spans="1:10" s="43" customFormat="1" ht="25.5" customHeight="1">
      <c r="A3" s="132" t="s">
        <v>115</v>
      </c>
      <c r="B3" s="133"/>
      <c r="C3" s="133"/>
      <c r="D3" s="133"/>
      <c r="E3" s="133"/>
      <c r="F3" s="134"/>
    </row>
    <row r="4" spans="1:10" s="43" customFormat="1" ht="26.1" customHeight="1">
      <c r="A4" s="135" t="s">
        <v>1</v>
      </c>
      <c r="B4" s="136"/>
      <c r="C4" s="137"/>
      <c r="D4" s="138"/>
      <c r="E4" s="138"/>
      <c r="F4" s="139"/>
    </row>
    <row r="5" spans="1:10" s="43" customFormat="1" ht="26.1" customHeight="1">
      <c r="A5" s="140" t="s">
        <v>2</v>
      </c>
      <c r="B5" s="141"/>
      <c r="C5" s="142"/>
      <c r="D5" s="143"/>
      <c r="E5" s="49" t="s">
        <v>3</v>
      </c>
      <c r="F5" s="50"/>
    </row>
    <row r="6" spans="1:10" s="43" customFormat="1" ht="26.45" customHeight="1">
      <c r="A6" s="135" t="s">
        <v>4</v>
      </c>
      <c r="B6" s="136"/>
      <c r="C6" s="136"/>
      <c r="D6" s="136"/>
      <c r="E6" s="136"/>
      <c r="F6" s="144"/>
    </row>
    <row r="7" spans="1:10" s="43" customFormat="1" ht="18" customHeight="1">
      <c r="A7" s="47"/>
      <c r="B7" s="48"/>
      <c r="C7" s="136" t="s">
        <v>5</v>
      </c>
      <c r="D7" s="145"/>
      <c r="E7" s="51" t="s">
        <v>6</v>
      </c>
      <c r="F7" s="52" t="s">
        <v>7</v>
      </c>
    </row>
    <row r="8" spans="1:10" s="43" customFormat="1" ht="21.75" customHeight="1">
      <c r="A8" s="107" t="s">
        <v>8</v>
      </c>
      <c r="B8" s="108"/>
      <c r="C8" s="109"/>
      <c r="D8" s="110"/>
      <c r="E8" s="88"/>
      <c r="F8" s="89"/>
    </row>
    <row r="9" spans="1:10" s="43" customFormat="1" ht="21.75" customHeight="1">
      <c r="A9" s="111" t="s">
        <v>9</v>
      </c>
      <c r="B9" s="112"/>
      <c r="C9" s="113"/>
      <c r="D9" s="114"/>
      <c r="E9" s="86"/>
      <c r="F9" s="87"/>
    </row>
    <row r="10" spans="1:10" ht="26.45" customHeight="1">
      <c r="A10" s="115" t="s">
        <v>10</v>
      </c>
      <c r="B10" s="116"/>
      <c r="C10" s="116"/>
      <c r="D10" s="117"/>
      <c r="E10" s="53" t="s">
        <v>11</v>
      </c>
      <c r="F10" s="54" t="s">
        <v>12</v>
      </c>
    </row>
    <row r="11" spans="1:10" ht="20.100000000000001" customHeight="1">
      <c r="A11" s="118" t="s">
        <v>13</v>
      </c>
      <c r="B11" s="119"/>
      <c r="C11" s="120" t="s">
        <v>14</v>
      </c>
      <c r="D11" s="121"/>
      <c r="E11" s="55">
        <f>IF(E13="既有",E18,"0")+IF(E49="既有",E54,"0")+IF(E85="既有",E90,"0")+IF(E121="既有",E126,"0")+IF(E157="既有",E162,"0")</f>
        <v>0</v>
      </c>
      <c r="F11" s="56"/>
    </row>
    <row r="12" spans="1:10" ht="20.100000000000001" customHeight="1">
      <c r="A12" s="122" t="s">
        <v>15</v>
      </c>
      <c r="B12" s="123"/>
      <c r="C12" s="124" t="s">
        <v>14</v>
      </c>
      <c r="D12" s="125"/>
      <c r="E12" s="57">
        <f>IF(E14="新增",E18,"0")+IF(E50="新增",E54,"0")+IF(E86="新增",E90,"0")+IF(E122="新增",E126,"0")+IF(E158="新增",E162,"0")</f>
        <v>0</v>
      </c>
      <c r="F12" s="58"/>
    </row>
    <row r="13" spans="1:10" ht="19.5" customHeight="1">
      <c r="A13" s="100" t="s">
        <v>16</v>
      </c>
      <c r="B13" s="59">
        <v>1</v>
      </c>
      <c r="C13" s="106" t="s">
        <v>17</v>
      </c>
      <c r="D13" s="106"/>
      <c r="E13" s="60" t="s">
        <v>112</v>
      </c>
      <c r="F13" s="56" t="s">
        <v>19</v>
      </c>
    </row>
    <row r="14" spans="1:10" ht="19.5" customHeight="1">
      <c r="A14" s="101"/>
      <c r="B14" s="61">
        <v>2</v>
      </c>
      <c r="C14" s="97" t="s">
        <v>20</v>
      </c>
      <c r="D14" s="97"/>
      <c r="E14" s="62" t="s">
        <v>113</v>
      </c>
      <c r="F14" s="63" t="s">
        <v>21</v>
      </c>
    </row>
    <row r="15" spans="1:10" ht="20.100000000000001" customHeight="1">
      <c r="A15" s="101"/>
      <c r="B15" s="61">
        <v>3</v>
      </c>
      <c r="C15" s="97" t="s">
        <v>22</v>
      </c>
      <c r="D15" s="97"/>
      <c r="E15" s="64"/>
      <c r="F15" s="63"/>
    </row>
    <row r="16" spans="1:10" ht="32.25" customHeight="1">
      <c r="A16" s="101"/>
      <c r="B16" s="61">
        <v>4</v>
      </c>
      <c r="C16" s="97" t="s">
        <v>23</v>
      </c>
      <c r="D16" s="97"/>
      <c r="E16" s="62" t="s">
        <v>18</v>
      </c>
      <c r="F16" s="65" t="s">
        <v>24</v>
      </c>
      <c r="G16" s="46"/>
      <c r="H16" s="90"/>
      <c r="I16" s="90"/>
      <c r="J16" s="90"/>
    </row>
    <row r="17" spans="1:10" ht="24" customHeight="1">
      <c r="A17" s="101"/>
      <c r="B17" s="61">
        <v>5</v>
      </c>
      <c r="C17" s="97" t="s">
        <v>25</v>
      </c>
      <c r="D17" s="97"/>
      <c r="E17" s="62" t="s">
        <v>18</v>
      </c>
      <c r="F17" s="65" t="s">
        <v>26</v>
      </c>
      <c r="G17" s="46"/>
      <c r="H17" s="90"/>
      <c r="I17" s="90"/>
      <c r="J17" s="90"/>
    </row>
    <row r="18" spans="1:10" ht="20.100000000000001" customHeight="1">
      <c r="A18" s="101"/>
      <c r="B18" s="61">
        <v>6</v>
      </c>
      <c r="C18" s="97" t="s">
        <v>27</v>
      </c>
      <c r="D18" s="97"/>
      <c r="E18" s="66">
        <f>E19+E32</f>
        <v>0</v>
      </c>
      <c r="F18" s="63"/>
      <c r="G18" s="46"/>
      <c r="H18" s="90"/>
      <c r="I18" s="90"/>
      <c r="J18" s="90"/>
    </row>
    <row r="19" spans="1:10" ht="20.100000000000001" customHeight="1">
      <c r="A19" s="101"/>
      <c r="B19" s="61">
        <v>6.1</v>
      </c>
      <c r="C19" s="97" t="s">
        <v>28</v>
      </c>
      <c r="D19" s="97"/>
      <c r="E19" s="66">
        <f>(E20*E21*E22*E23+E24*E25*E27*E26+E28*E29*E30*E31)*44/12</f>
        <v>0</v>
      </c>
      <c r="F19" s="63" t="s">
        <v>29</v>
      </c>
      <c r="G19" s="46"/>
      <c r="H19" s="90"/>
      <c r="I19" s="90"/>
      <c r="J19" s="90"/>
    </row>
    <row r="20" spans="1:10" ht="20.100000000000001" customHeight="1">
      <c r="A20" s="101"/>
      <c r="B20" s="93" t="s">
        <v>30</v>
      </c>
      <c r="C20" s="67" t="s">
        <v>31</v>
      </c>
      <c r="D20" s="94" t="s">
        <v>114</v>
      </c>
      <c r="E20" s="68">
        <v>100</v>
      </c>
      <c r="F20" s="63"/>
      <c r="H20" s="69"/>
    </row>
    <row r="21" spans="1:10" ht="20.100000000000001" customHeight="1">
      <c r="A21" s="101"/>
      <c r="B21" s="93"/>
      <c r="C21" s="67" t="s">
        <v>33</v>
      </c>
      <c r="D21" s="94"/>
      <c r="E21" s="68">
        <v>26.7</v>
      </c>
      <c r="F21" s="63" t="s">
        <v>34</v>
      </c>
      <c r="H21" s="69"/>
    </row>
    <row r="22" spans="1:10" ht="20.100000000000001" customHeight="1">
      <c r="A22" s="101"/>
      <c r="B22" s="93"/>
      <c r="C22" s="67" t="s">
        <v>35</v>
      </c>
      <c r="D22" s="94"/>
      <c r="E22" s="70">
        <v>2.7490000000000001E-2</v>
      </c>
      <c r="F22" s="63" t="s">
        <v>34</v>
      </c>
      <c r="H22" s="71"/>
    </row>
    <row r="23" spans="1:10" ht="20.100000000000001" customHeight="1">
      <c r="A23" s="101"/>
      <c r="B23" s="93"/>
      <c r="C23" s="67" t="s">
        <v>36</v>
      </c>
      <c r="D23" s="94"/>
      <c r="E23" s="72"/>
      <c r="F23" s="63" t="s">
        <v>34</v>
      </c>
      <c r="H23" s="73"/>
    </row>
    <row r="24" spans="1:10" ht="20.100000000000001" customHeight="1">
      <c r="A24" s="101"/>
      <c r="B24" s="93" t="s">
        <v>37</v>
      </c>
      <c r="C24" s="67" t="s">
        <v>31</v>
      </c>
      <c r="D24" s="94" t="s">
        <v>32</v>
      </c>
      <c r="E24" s="68"/>
      <c r="F24" s="63"/>
      <c r="H24" s="73"/>
    </row>
    <row r="25" spans="1:10" ht="20.100000000000001" customHeight="1">
      <c r="A25" s="101"/>
      <c r="B25" s="93"/>
      <c r="C25" s="67" t="s">
        <v>33</v>
      </c>
      <c r="D25" s="94"/>
      <c r="E25" s="68"/>
      <c r="F25" s="63" t="s">
        <v>34</v>
      </c>
      <c r="H25" s="73"/>
    </row>
    <row r="26" spans="1:10" ht="20.100000000000001" customHeight="1">
      <c r="A26" s="101"/>
      <c r="B26" s="93"/>
      <c r="C26" s="67" t="s">
        <v>35</v>
      </c>
      <c r="D26" s="94"/>
      <c r="E26" s="70"/>
      <c r="F26" s="63" t="s">
        <v>34</v>
      </c>
      <c r="H26" s="73"/>
    </row>
    <row r="27" spans="1:10" ht="20.100000000000001" customHeight="1">
      <c r="A27" s="101"/>
      <c r="B27" s="93"/>
      <c r="C27" s="67" t="s">
        <v>36</v>
      </c>
      <c r="D27" s="94"/>
      <c r="E27" s="72"/>
      <c r="F27" s="63" t="s">
        <v>34</v>
      </c>
      <c r="H27" s="73"/>
    </row>
    <row r="28" spans="1:10" ht="20.100000000000001" customHeight="1">
      <c r="A28" s="101"/>
      <c r="B28" s="93" t="s">
        <v>38</v>
      </c>
      <c r="C28" s="67" t="s">
        <v>31</v>
      </c>
      <c r="D28" s="94" t="s">
        <v>32</v>
      </c>
      <c r="E28" s="68"/>
      <c r="F28" s="63"/>
      <c r="H28" s="73"/>
    </row>
    <row r="29" spans="1:10" ht="20.100000000000001" customHeight="1">
      <c r="A29" s="101"/>
      <c r="B29" s="93"/>
      <c r="C29" s="67" t="s">
        <v>33</v>
      </c>
      <c r="D29" s="94"/>
      <c r="E29" s="68"/>
      <c r="F29" s="63" t="s">
        <v>34</v>
      </c>
      <c r="H29" s="73"/>
    </row>
    <row r="30" spans="1:10" ht="20.100000000000001" customHeight="1">
      <c r="A30" s="101"/>
      <c r="B30" s="93"/>
      <c r="C30" s="67" t="s">
        <v>35</v>
      </c>
      <c r="D30" s="94"/>
      <c r="E30" s="70"/>
      <c r="F30" s="63" t="s">
        <v>34</v>
      </c>
      <c r="H30" s="73"/>
    </row>
    <row r="31" spans="1:10" ht="20.100000000000001" customHeight="1">
      <c r="A31" s="101"/>
      <c r="B31" s="93"/>
      <c r="C31" s="67" t="s">
        <v>36</v>
      </c>
      <c r="D31" s="94"/>
      <c r="E31" s="72"/>
      <c r="F31" s="63" t="s">
        <v>34</v>
      </c>
      <c r="H31" s="73"/>
    </row>
    <row r="32" spans="1:10" ht="20.100000000000001" customHeight="1">
      <c r="A32" s="101"/>
      <c r="B32" s="61">
        <v>6.2</v>
      </c>
      <c r="C32" s="97" t="s">
        <v>39</v>
      </c>
      <c r="D32" s="97"/>
      <c r="E32" s="66">
        <f>E33*E34</f>
        <v>0</v>
      </c>
      <c r="F32" s="63" t="s">
        <v>40</v>
      </c>
      <c r="H32" s="69"/>
    </row>
    <row r="33" spans="1:11" ht="20.100000000000001" customHeight="1">
      <c r="A33" s="101"/>
      <c r="B33" s="61" t="s">
        <v>41</v>
      </c>
      <c r="C33" s="97" t="s">
        <v>42</v>
      </c>
      <c r="D33" s="97"/>
      <c r="E33" s="68"/>
      <c r="F33" s="63"/>
      <c r="H33" s="69"/>
    </row>
    <row r="34" spans="1:11" ht="21.75" customHeight="1">
      <c r="A34" s="101"/>
      <c r="B34" s="61" t="s">
        <v>43</v>
      </c>
      <c r="C34" s="97" t="s">
        <v>44</v>
      </c>
      <c r="D34" s="97"/>
      <c r="E34" s="74">
        <v>0.52710000000000001</v>
      </c>
      <c r="F34" s="75" t="s">
        <v>45</v>
      </c>
      <c r="H34" s="73"/>
    </row>
    <row r="35" spans="1:11" ht="20.100000000000001" customHeight="1">
      <c r="A35" s="101"/>
      <c r="B35" s="61">
        <v>7</v>
      </c>
      <c r="C35" s="97" t="s">
        <v>46</v>
      </c>
      <c r="D35" s="97"/>
      <c r="E35" s="76"/>
      <c r="F35" s="63" t="s">
        <v>47</v>
      </c>
      <c r="H35" s="77"/>
    </row>
    <row r="36" spans="1:11" ht="20.100000000000001" customHeight="1">
      <c r="A36" s="101"/>
      <c r="B36" s="61">
        <v>8</v>
      </c>
      <c r="C36" s="97" t="s">
        <v>48</v>
      </c>
      <c r="D36" s="97"/>
      <c r="E36" s="76"/>
      <c r="F36" s="63" t="s">
        <v>47</v>
      </c>
      <c r="H36" s="73"/>
    </row>
    <row r="37" spans="1:11" ht="20.100000000000001" customHeight="1">
      <c r="A37" s="101"/>
      <c r="B37" s="61">
        <v>9</v>
      </c>
      <c r="C37" s="97" t="s">
        <v>49</v>
      </c>
      <c r="D37" s="97"/>
      <c r="E37" s="76"/>
      <c r="F37" s="63" t="s">
        <v>50</v>
      </c>
      <c r="I37" s="45"/>
      <c r="J37" s="45"/>
      <c r="K37" s="45"/>
    </row>
    <row r="38" spans="1:11" ht="26.25" customHeight="1">
      <c r="A38" s="101"/>
      <c r="B38" s="61">
        <v>10</v>
      </c>
      <c r="C38" s="103" t="s">
        <v>51</v>
      </c>
      <c r="D38" s="103"/>
      <c r="E38" s="78">
        <f>E37/(E20*E21+E24*E25+E28*E29)</f>
        <v>0</v>
      </c>
      <c r="F38" s="63" t="s">
        <v>52</v>
      </c>
    </row>
    <row r="39" spans="1:11" ht="37.5" customHeight="1">
      <c r="A39" s="101"/>
      <c r="B39" s="61">
        <v>11</v>
      </c>
      <c r="C39" s="97" t="s">
        <v>53</v>
      </c>
      <c r="D39" s="97"/>
      <c r="E39" s="79" t="e">
        <f>E48/E36</f>
        <v>#DIV/0!</v>
      </c>
      <c r="F39" s="63" t="s">
        <v>54</v>
      </c>
    </row>
    <row r="40" spans="1:11" ht="26.25" customHeight="1">
      <c r="A40" s="101"/>
      <c r="B40" s="61">
        <v>12</v>
      </c>
      <c r="C40" s="97" t="s">
        <v>55</v>
      </c>
      <c r="D40" s="97"/>
      <c r="E40" s="66" t="e">
        <f>34.12/(E43*E44*E45)*10^6</f>
        <v>#DIV/0!</v>
      </c>
      <c r="F40" s="63" t="s">
        <v>52</v>
      </c>
    </row>
    <row r="41" spans="1:11" ht="22.5" customHeight="1">
      <c r="A41" s="101"/>
      <c r="B41" s="61">
        <v>13</v>
      </c>
      <c r="C41" s="97" t="s">
        <v>56</v>
      </c>
      <c r="D41" s="97"/>
      <c r="E41" s="66" t="e">
        <f>(E18*(E48/E46))/E36</f>
        <v>#DIV/0!</v>
      </c>
      <c r="F41" s="65" t="s">
        <v>57</v>
      </c>
    </row>
    <row r="42" spans="1:11" ht="22.5" customHeight="1">
      <c r="A42" s="101"/>
      <c r="B42" s="61">
        <v>14</v>
      </c>
      <c r="C42" s="97" t="s">
        <v>58</v>
      </c>
      <c r="D42" s="97"/>
      <c r="E42" s="66" t="e">
        <f>(E18*(E47/E46))/(E37/1000)</f>
        <v>#DIV/0!</v>
      </c>
      <c r="F42" s="63" t="s">
        <v>59</v>
      </c>
    </row>
    <row r="43" spans="1:11" s="44" customFormat="1" ht="33.950000000000003" customHeight="1">
      <c r="A43" s="101"/>
      <c r="B43" s="91" t="s">
        <v>60</v>
      </c>
      <c r="C43" s="97" t="s">
        <v>61</v>
      </c>
      <c r="D43" s="97"/>
      <c r="E43" s="85"/>
      <c r="F43" s="80" t="s">
        <v>62</v>
      </c>
      <c r="H43" s="81"/>
      <c r="I43" s="81"/>
      <c r="J43" s="81"/>
      <c r="K43" s="81"/>
    </row>
    <row r="44" spans="1:11" s="44" customFormat="1" ht="20.100000000000001" customHeight="1">
      <c r="A44" s="101"/>
      <c r="B44" s="91"/>
      <c r="C44" s="97" t="s">
        <v>63</v>
      </c>
      <c r="D44" s="97"/>
      <c r="E44" s="85"/>
      <c r="F44" s="82" t="s">
        <v>64</v>
      </c>
      <c r="H44" s="81"/>
      <c r="I44" s="81"/>
      <c r="J44" s="81"/>
      <c r="K44" s="81"/>
    </row>
    <row r="45" spans="1:11" s="44" customFormat="1" ht="48" customHeight="1">
      <c r="A45" s="101"/>
      <c r="B45" s="91"/>
      <c r="C45" s="104" t="s">
        <v>65</v>
      </c>
      <c r="D45" s="105"/>
      <c r="E45" s="85"/>
      <c r="F45" s="80" t="s">
        <v>66</v>
      </c>
      <c r="H45" s="81"/>
      <c r="I45" s="81"/>
      <c r="J45" s="81"/>
      <c r="K45" s="81"/>
    </row>
    <row r="46" spans="1:11" s="44" customFormat="1" ht="27.75" customHeight="1">
      <c r="A46" s="101"/>
      <c r="B46" s="91"/>
      <c r="C46" s="95" t="s">
        <v>67</v>
      </c>
      <c r="D46" s="96"/>
      <c r="E46" s="66">
        <f>(E20*E21+E24*E25+E28*E29)/29307.6*1000</f>
        <v>91.102649142202026</v>
      </c>
      <c r="F46" s="63" t="s">
        <v>68</v>
      </c>
      <c r="H46" s="81"/>
      <c r="I46" s="81"/>
      <c r="J46" s="81"/>
      <c r="K46" s="81"/>
    </row>
    <row r="47" spans="1:11" s="44" customFormat="1" ht="27.75" customHeight="1">
      <c r="A47" s="101"/>
      <c r="B47" s="91"/>
      <c r="C47" s="97" t="s">
        <v>69</v>
      </c>
      <c r="D47" s="97"/>
      <c r="E47" s="66" t="e">
        <f>E40*E37/1000</f>
        <v>#DIV/0!</v>
      </c>
      <c r="F47" s="63" t="s">
        <v>68</v>
      </c>
      <c r="H47" s="81"/>
      <c r="I47" s="81"/>
      <c r="J47" s="81"/>
      <c r="K47" s="81"/>
    </row>
    <row r="48" spans="1:11" s="44" customFormat="1" ht="27.75" customHeight="1">
      <c r="A48" s="102"/>
      <c r="B48" s="92"/>
      <c r="C48" s="98" t="s">
        <v>70</v>
      </c>
      <c r="D48" s="98"/>
      <c r="E48" s="83" t="e">
        <f>E46-E47</f>
        <v>#DIV/0!</v>
      </c>
      <c r="F48" s="84" t="s">
        <v>68</v>
      </c>
      <c r="H48" s="81"/>
      <c r="I48" s="81"/>
      <c r="J48" s="81"/>
      <c r="K48" s="81"/>
    </row>
    <row r="49" spans="1:11" ht="19.5" customHeight="1">
      <c r="A49" s="100" t="s">
        <v>71</v>
      </c>
      <c r="B49" s="59">
        <v>1</v>
      </c>
      <c r="C49" s="106" t="s">
        <v>17</v>
      </c>
      <c r="D49" s="106"/>
      <c r="E49" s="60" t="s">
        <v>112</v>
      </c>
      <c r="F49" s="56" t="s">
        <v>19</v>
      </c>
    </row>
    <row r="50" spans="1:11" ht="19.5" customHeight="1">
      <c r="A50" s="101"/>
      <c r="B50" s="61">
        <v>2</v>
      </c>
      <c r="C50" s="97" t="s">
        <v>20</v>
      </c>
      <c r="D50" s="97"/>
      <c r="E50" s="62" t="s">
        <v>18</v>
      </c>
      <c r="F50" s="63" t="s">
        <v>21</v>
      </c>
    </row>
    <row r="51" spans="1:11" ht="20.100000000000001" customHeight="1">
      <c r="A51" s="101"/>
      <c r="B51" s="61">
        <v>3</v>
      </c>
      <c r="C51" s="97" t="s">
        <v>22</v>
      </c>
      <c r="D51" s="97"/>
      <c r="E51" s="64"/>
      <c r="F51" s="63"/>
    </row>
    <row r="52" spans="1:11" ht="32.25" customHeight="1">
      <c r="A52" s="101"/>
      <c r="B52" s="61">
        <v>4</v>
      </c>
      <c r="C52" s="97" t="s">
        <v>23</v>
      </c>
      <c r="D52" s="97"/>
      <c r="E52" s="62" t="s">
        <v>18</v>
      </c>
      <c r="F52" s="65" t="s">
        <v>24</v>
      </c>
    </row>
    <row r="53" spans="1:11" ht="32.25" customHeight="1">
      <c r="A53" s="101"/>
      <c r="B53" s="61">
        <v>5</v>
      </c>
      <c r="C53" s="97" t="s">
        <v>25</v>
      </c>
      <c r="D53" s="97"/>
      <c r="E53" s="62" t="s">
        <v>18</v>
      </c>
      <c r="F53" s="65" t="s">
        <v>26</v>
      </c>
    </row>
    <row r="54" spans="1:11" ht="20.100000000000001" customHeight="1">
      <c r="A54" s="101"/>
      <c r="B54" s="61">
        <v>6</v>
      </c>
      <c r="C54" s="97" t="s">
        <v>27</v>
      </c>
      <c r="D54" s="97"/>
      <c r="E54" s="66">
        <f>E55+E68</f>
        <v>0</v>
      </c>
      <c r="F54" s="63"/>
    </row>
    <row r="55" spans="1:11" ht="20.100000000000001" customHeight="1">
      <c r="A55" s="101"/>
      <c r="B55" s="61">
        <v>6.1</v>
      </c>
      <c r="C55" s="97" t="s">
        <v>28</v>
      </c>
      <c r="D55" s="97"/>
      <c r="E55" s="66">
        <f>(E56*E57*E58*E59+E60*E61*E63*E62+E64*E65*E66*E67)*44/12</f>
        <v>0</v>
      </c>
      <c r="F55" s="63" t="s">
        <v>29</v>
      </c>
    </row>
    <row r="56" spans="1:11" ht="20.100000000000001" customHeight="1">
      <c r="A56" s="101"/>
      <c r="B56" s="93" t="s">
        <v>30</v>
      </c>
      <c r="C56" s="67" t="s">
        <v>31</v>
      </c>
      <c r="D56" s="94" t="s">
        <v>32</v>
      </c>
      <c r="E56" s="68"/>
      <c r="F56" s="63"/>
      <c r="H56" s="69"/>
    </row>
    <row r="57" spans="1:11" ht="20.100000000000001" customHeight="1">
      <c r="A57" s="101"/>
      <c r="B57" s="93"/>
      <c r="C57" s="67" t="s">
        <v>33</v>
      </c>
      <c r="D57" s="94"/>
      <c r="E57" s="68"/>
      <c r="F57" s="63" t="s">
        <v>34</v>
      </c>
      <c r="H57" s="69"/>
    </row>
    <row r="58" spans="1:11" ht="20.100000000000001" customHeight="1">
      <c r="A58" s="101"/>
      <c r="B58" s="93"/>
      <c r="C58" s="67" t="s">
        <v>35</v>
      </c>
      <c r="D58" s="94"/>
      <c r="E58" s="70"/>
      <c r="F58" s="63" t="s">
        <v>34</v>
      </c>
      <c r="H58" s="71"/>
    </row>
    <row r="59" spans="1:11" ht="20.100000000000001" customHeight="1">
      <c r="A59" s="101"/>
      <c r="B59" s="93"/>
      <c r="C59" s="67" t="s">
        <v>36</v>
      </c>
      <c r="D59" s="94"/>
      <c r="E59" s="72"/>
      <c r="F59" s="63" t="s">
        <v>34</v>
      </c>
      <c r="H59" s="73"/>
    </row>
    <row r="60" spans="1:11" ht="20.100000000000001" customHeight="1">
      <c r="A60" s="101"/>
      <c r="B60" s="93" t="s">
        <v>37</v>
      </c>
      <c r="C60" s="67" t="s">
        <v>31</v>
      </c>
      <c r="D60" s="94" t="s">
        <v>32</v>
      </c>
      <c r="E60" s="68"/>
      <c r="F60" s="63"/>
      <c r="H60" s="73"/>
    </row>
    <row r="61" spans="1:11" ht="20.100000000000001" customHeight="1">
      <c r="A61" s="101"/>
      <c r="B61" s="93"/>
      <c r="C61" s="67" t="s">
        <v>33</v>
      </c>
      <c r="D61" s="94"/>
      <c r="E61" s="68"/>
      <c r="F61" s="63" t="s">
        <v>34</v>
      </c>
      <c r="H61" s="73"/>
    </row>
    <row r="62" spans="1:11" ht="20.100000000000001" customHeight="1">
      <c r="A62" s="101"/>
      <c r="B62" s="93"/>
      <c r="C62" s="67" t="s">
        <v>35</v>
      </c>
      <c r="D62" s="94"/>
      <c r="E62" s="70"/>
      <c r="F62" s="63" t="s">
        <v>34</v>
      </c>
      <c r="H62" s="73"/>
    </row>
    <row r="63" spans="1:11" ht="20.100000000000001" customHeight="1">
      <c r="A63" s="101"/>
      <c r="B63" s="93"/>
      <c r="C63" s="67" t="s">
        <v>36</v>
      </c>
      <c r="D63" s="94"/>
      <c r="E63" s="72"/>
      <c r="F63" s="63" t="s">
        <v>34</v>
      </c>
      <c r="H63" s="73"/>
      <c r="I63" s="45"/>
      <c r="J63" s="45"/>
      <c r="K63" s="45"/>
    </row>
    <row r="64" spans="1:11" ht="20.100000000000001" customHeight="1">
      <c r="A64" s="101"/>
      <c r="B64" s="93" t="s">
        <v>38</v>
      </c>
      <c r="C64" s="67" t="s">
        <v>31</v>
      </c>
      <c r="D64" s="94" t="s">
        <v>32</v>
      </c>
      <c r="E64" s="68"/>
      <c r="F64" s="63"/>
      <c r="H64" s="73"/>
      <c r="I64" s="45"/>
      <c r="J64" s="45"/>
      <c r="K64" s="45"/>
    </row>
    <row r="65" spans="1:11" ht="20.100000000000001" customHeight="1">
      <c r="A65" s="101"/>
      <c r="B65" s="93"/>
      <c r="C65" s="67" t="s">
        <v>33</v>
      </c>
      <c r="D65" s="94"/>
      <c r="E65" s="68"/>
      <c r="F65" s="63" t="s">
        <v>34</v>
      </c>
      <c r="H65" s="73"/>
      <c r="I65" s="45"/>
      <c r="J65" s="45"/>
      <c r="K65" s="45"/>
    </row>
    <row r="66" spans="1:11" ht="20.100000000000001" customHeight="1">
      <c r="A66" s="101"/>
      <c r="B66" s="93"/>
      <c r="C66" s="67" t="s">
        <v>35</v>
      </c>
      <c r="D66" s="94"/>
      <c r="E66" s="70"/>
      <c r="F66" s="63" t="s">
        <v>34</v>
      </c>
      <c r="H66" s="73"/>
      <c r="I66" s="45"/>
      <c r="J66" s="45"/>
      <c r="K66" s="45"/>
    </row>
    <row r="67" spans="1:11" ht="20.100000000000001" customHeight="1">
      <c r="A67" s="101"/>
      <c r="B67" s="93"/>
      <c r="C67" s="67" t="s">
        <v>36</v>
      </c>
      <c r="D67" s="94"/>
      <c r="E67" s="72"/>
      <c r="F67" s="63" t="s">
        <v>34</v>
      </c>
      <c r="H67" s="73"/>
      <c r="I67" s="45"/>
      <c r="J67" s="45"/>
      <c r="K67" s="45"/>
    </row>
    <row r="68" spans="1:11" ht="20.100000000000001" customHeight="1">
      <c r="A68" s="101"/>
      <c r="B68" s="61">
        <v>6.2</v>
      </c>
      <c r="C68" s="97" t="s">
        <v>39</v>
      </c>
      <c r="D68" s="97"/>
      <c r="E68" s="66">
        <f>E69*E70</f>
        <v>0</v>
      </c>
      <c r="F68" s="63" t="s">
        <v>40</v>
      </c>
      <c r="I68" s="45"/>
      <c r="J68" s="45"/>
      <c r="K68" s="45"/>
    </row>
    <row r="69" spans="1:11" ht="20.100000000000001" customHeight="1">
      <c r="A69" s="101"/>
      <c r="B69" s="61" t="s">
        <v>41</v>
      </c>
      <c r="C69" s="97" t="s">
        <v>42</v>
      </c>
      <c r="D69" s="97"/>
      <c r="E69" s="68"/>
      <c r="F69" s="63"/>
      <c r="H69" s="69"/>
      <c r="I69" s="45"/>
      <c r="J69" s="45"/>
      <c r="K69" s="45"/>
    </row>
    <row r="70" spans="1:11" ht="36.75" customHeight="1">
      <c r="A70" s="101"/>
      <c r="B70" s="61" t="s">
        <v>43</v>
      </c>
      <c r="C70" s="97" t="s">
        <v>44</v>
      </c>
      <c r="D70" s="97"/>
      <c r="E70" s="74">
        <v>0.52710000000000001</v>
      </c>
      <c r="F70" s="75" t="s">
        <v>45</v>
      </c>
      <c r="H70" s="73"/>
      <c r="I70" s="45"/>
      <c r="J70" s="45"/>
      <c r="K70" s="45"/>
    </row>
    <row r="71" spans="1:11" ht="20.100000000000001" customHeight="1">
      <c r="A71" s="101"/>
      <c r="B71" s="61">
        <v>7</v>
      </c>
      <c r="C71" s="97" t="s">
        <v>46</v>
      </c>
      <c r="D71" s="97"/>
      <c r="E71" s="76"/>
      <c r="F71" s="63" t="s">
        <v>47</v>
      </c>
      <c r="I71" s="45"/>
      <c r="J71" s="45"/>
      <c r="K71" s="45"/>
    </row>
    <row r="72" spans="1:11" ht="20.100000000000001" customHeight="1">
      <c r="A72" s="101"/>
      <c r="B72" s="61">
        <v>8</v>
      </c>
      <c r="C72" s="97" t="s">
        <v>48</v>
      </c>
      <c r="D72" s="97"/>
      <c r="E72" s="76"/>
      <c r="F72" s="63" t="s">
        <v>47</v>
      </c>
      <c r="I72" s="45"/>
      <c r="J72" s="45"/>
      <c r="K72" s="45"/>
    </row>
    <row r="73" spans="1:11" ht="20.100000000000001" customHeight="1">
      <c r="A73" s="101"/>
      <c r="B73" s="61">
        <v>9</v>
      </c>
      <c r="C73" s="97" t="s">
        <v>49</v>
      </c>
      <c r="D73" s="97"/>
      <c r="E73" s="76"/>
      <c r="F73" s="63" t="s">
        <v>50</v>
      </c>
      <c r="I73" s="45"/>
      <c r="J73" s="45"/>
      <c r="K73" s="45"/>
    </row>
    <row r="74" spans="1:11" ht="26.25" customHeight="1">
      <c r="A74" s="101"/>
      <c r="B74" s="61">
        <v>10</v>
      </c>
      <c r="C74" s="103" t="s">
        <v>51</v>
      </c>
      <c r="D74" s="103"/>
      <c r="E74" s="78" t="e">
        <f>E73/(E56*E57+E60*E61+E64*E65)</f>
        <v>#DIV/0!</v>
      </c>
      <c r="F74" s="63" t="s">
        <v>52</v>
      </c>
    </row>
    <row r="75" spans="1:11" ht="37.5" customHeight="1">
      <c r="A75" s="101"/>
      <c r="B75" s="61">
        <v>11</v>
      </c>
      <c r="C75" s="97" t="s">
        <v>53</v>
      </c>
      <c r="D75" s="97"/>
      <c r="E75" s="79" t="e">
        <f>E84/E72</f>
        <v>#DIV/0!</v>
      </c>
      <c r="F75" s="63" t="s">
        <v>54</v>
      </c>
    </row>
    <row r="76" spans="1:11" ht="29.25" customHeight="1">
      <c r="A76" s="101"/>
      <c r="B76" s="61">
        <v>12</v>
      </c>
      <c r="C76" s="97" t="s">
        <v>55</v>
      </c>
      <c r="D76" s="97"/>
      <c r="E76" s="66" t="e">
        <f>34.12/(E79*E80*E81)*10^6</f>
        <v>#DIV/0!</v>
      </c>
      <c r="F76" s="63" t="s">
        <v>52</v>
      </c>
    </row>
    <row r="77" spans="1:11" ht="22.5" customHeight="1">
      <c r="A77" s="101"/>
      <c r="B77" s="61">
        <v>13</v>
      </c>
      <c r="C77" s="97" t="s">
        <v>56</v>
      </c>
      <c r="D77" s="97"/>
      <c r="E77" s="66" t="e">
        <f>(E54*(E84/E82))/E72</f>
        <v>#DIV/0!</v>
      </c>
      <c r="F77" s="65" t="s">
        <v>57</v>
      </c>
    </row>
    <row r="78" spans="1:11" ht="22.5" customHeight="1">
      <c r="A78" s="101"/>
      <c r="B78" s="61">
        <v>14</v>
      </c>
      <c r="C78" s="97" t="s">
        <v>58</v>
      </c>
      <c r="D78" s="97"/>
      <c r="E78" s="66" t="e">
        <f>(E54*(E83/E82))/(E73/1000)</f>
        <v>#DIV/0!</v>
      </c>
      <c r="F78" s="63" t="s">
        <v>59</v>
      </c>
    </row>
    <row r="79" spans="1:11" s="44" customFormat="1" ht="27.75" customHeight="1">
      <c r="A79" s="101"/>
      <c r="B79" s="91" t="s">
        <v>60</v>
      </c>
      <c r="C79" s="97" t="s">
        <v>61</v>
      </c>
      <c r="D79" s="97"/>
      <c r="E79" s="85"/>
      <c r="F79" s="80" t="s">
        <v>62</v>
      </c>
      <c r="H79" s="81"/>
      <c r="I79" s="81"/>
      <c r="J79" s="81"/>
      <c r="K79" s="81"/>
    </row>
    <row r="80" spans="1:11" s="44" customFormat="1" ht="20.100000000000001" customHeight="1">
      <c r="A80" s="101"/>
      <c r="B80" s="91"/>
      <c r="C80" s="97" t="s">
        <v>63</v>
      </c>
      <c r="D80" s="97"/>
      <c r="E80" s="85"/>
      <c r="F80" s="82" t="s">
        <v>64</v>
      </c>
      <c r="H80" s="81"/>
      <c r="I80" s="81"/>
      <c r="J80" s="81"/>
      <c r="K80" s="81"/>
    </row>
    <row r="81" spans="1:11" s="44" customFormat="1" ht="33.75" customHeight="1">
      <c r="A81" s="101"/>
      <c r="B81" s="91"/>
      <c r="C81" s="104" t="s">
        <v>65</v>
      </c>
      <c r="D81" s="105"/>
      <c r="E81" s="85"/>
      <c r="F81" s="80" t="s">
        <v>66</v>
      </c>
      <c r="H81" s="81"/>
      <c r="I81" s="81"/>
      <c r="J81" s="81"/>
      <c r="K81" s="81"/>
    </row>
    <row r="82" spans="1:11" s="44" customFormat="1" ht="27.75" customHeight="1">
      <c r="A82" s="101"/>
      <c r="B82" s="91"/>
      <c r="C82" s="95" t="s">
        <v>67</v>
      </c>
      <c r="D82" s="96"/>
      <c r="E82" s="66">
        <f>(E56*E57+E60*E61+E64*E65)/29307.6*1000</f>
        <v>0</v>
      </c>
      <c r="F82" s="63" t="s">
        <v>68</v>
      </c>
      <c r="H82" s="81"/>
      <c r="I82" s="81"/>
      <c r="J82" s="81"/>
      <c r="K82" s="81"/>
    </row>
    <row r="83" spans="1:11" s="44" customFormat="1" ht="27.75" customHeight="1">
      <c r="A83" s="101"/>
      <c r="B83" s="91"/>
      <c r="C83" s="97" t="s">
        <v>69</v>
      </c>
      <c r="D83" s="97"/>
      <c r="E83" s="66" t="e">
        <f>E76*E73/1000</f>
        <v>#DIV/0!</v>
      </c>
      <c r="F83" s="63" t="s">
        <v>68</v>
      </c>
      <c r="H83" s="81"/>
      <c r="I83" s="81"/>
      <c r="J83" s="81"/>
      <c r="K83" s="81"/>
    </row>
    <row r="84" spans="1:11" s="44" customFormat="1" ht="27.75" customHeight="1">
      <c r="A84" s="102"/>
      <c r="B84" s="92"/>
      <c r="C84" s="98" t="s">
        <v>70</v>
      </c>
      <c r="D84" s="98"/>
      <c r="E84" s="83" t="e">
        <f>E82-E83</f>
        <v>#DIV/0!</v>
      </c>
      <c r="F84" s="84" t="s">
        <v>68</v>
      </c>
      <c r="H84" s="81"/>
      <c r="I84" s="81"/>
      <c r="J84" s="81"/>
      <c r="K84" s="81"/>
    </row>
    <row r="85" spans="1:11" ht="19.5" customHeight="1">
      <c r="A85" s="100" t="s">
        <v>72</v>
      </c>
      <c r="B85" s="59">
        <v>1</v>
      </c>
      <c r="C85" s="106" t="s">
        <v>17</v>
      </c>
      <c r="D85" s="106"/>
      <c r="E85" s="60" t="s">
        <v>112</v>
      </c>
      <c r="F85" s="56" t="s">
        <v>19</v>
      </c>
      <c r="I85" s="45"/>
      <c r="J85" s="45"/>
      <c r="K85" s="45"/>
    </row>
    <row r="86" spans="1:11" ht="19.5" customHeight="1">
      <c r="A86" s="101"/>
      <c r="B86" s="61">
        <v>2</v>
      </c>
      <c r="C86" s="97" t="s">
        <v>20</v>
      </c>
      <c r="D86" s="97"/>
      <c r="E86" s="62" t="s">
        <v>18</v>
      </c>
      <c r="F86" s="63" t="s">
        <v>21</v>
      </c>
      <c r="I86" s="45"/>
      <c r="J86" s="45"/>
      <c r="K86" s="45"/>
    </row>
    <row r="87" spans="1:11" ht="20.100000000000001" customHeight="1">
      <c r="A87" s="101"/>
      <c r="B87" s="61">
        <v>3</v>
      </c>
      <c r="C87" s="97" t="s">
        <v>22</v>
      </c>
      <c r="D87" s="97"/>
      <c r="E87" s="64"/>
      <c r="F87" s="63"/>
      <c r="I87" s="45"/>
      <c r="J87" s="45"/>
      <c r="K87" s="45"/>
    </row>
    <row r="88" spans="1:11" ht="32.25" customHeight="1">
      <c r="A88" s="101"/>
      <c r="B88" s="61">
        <v>4</v>
      </c>
      <c r="C88" s="97" t="s">
        <v>23</v>
      </c>
      <c r="D88" s="97"/>
      <c r="E88" s="62" t="s">
        <v>18</v>
      </c>
      <c r="F88" s="65" t="s">
        <v>24</v>
      </c>
      <c r="I88" s="45"/>
      <c r="J88" s="45"/>
      <c r="K88" s="45"/>
    </row>
    <row r="89" spans="1:11" ht="32.25" customHeight="1">
      <c r="A89" s="101"/>
      <c r="B89" s="61">
        <v>5</v>
      </c>
      <c r="C89" s="97" t="s">
        <v>25</v>
      </c>
      <c r="D89" s="97"/>
      <c r="E89" s="62" t="s">
        <v>18</v>
      </c>
      <c r="F89" s="65" t="s">
        <v>26</v>
      </c>
      <c r="I89" s="45"/>
      <c r="J89" s="45"/>
      <c r="K89" s="45"/>
    </row>
    <row r="90" spans="1:11" ht="20.100000000000001" customHeight="1">
      <c r="A90" s="101"/>
      <c r="B90" s="61">
        <v>6</v>
      </c>
      <c r="C90" s="97" t="s">
        <v>27</v>
      </c>
      <c r="D90" s="97"/>
      <c r="E90" s="66">
        <f>E91+E104</f>
        <v>0</v>
      </c>
      <c r="F90" s="63"/>
      <c r="I90" s="45"/>
      <c r="J90" s="45"/>
      <c r="K90" s="45"/>
    </row>
    <row r="91" spans="1:11" ht="20.100000000000001" customHeight="1">
      <c r="A91" s="101"/>
      <c r="B91" s="61">
        <v>6.1</v>
      </c>
      <c r="C91" s="97" t="s">
        <v>28</v>
      </c>
      <c r="D91" s="97"/>
      <c r="E91" s="66">
        <f>(E92*E93*E94*E95+E96*E97*E99*E98+E100*E101*E102*E103)*44/12</f>
        <v>0</v>
      </c>
      <c r="F91" s="63" t="s">
        <v>29</v>
      </c>
      <c r="I91" s="45"/>
      <c r="J91" s="45"/>
      <c r="K91" s="45"/>
    </row>
    <row r="92" spans="1:11" ht="20.100000000000001" customHeight="1">
      <c r="A92" s="101"/>
      <c r="B92" s="93" t="s">
        <v>30</v>
      </c>
      <c r="C92" s="67" t="s">
        <v>31</v>
      </c>
      <c r="D92" s="94" t="s">
        <v>32</v>
      </c>
      <c r="E92" s="68"/>
      <c r="F92" s="63"/>
      <c r="H92" s="69"/>
      <c r="I92" s="45"/>
      <c r="J92" s="45"/>
      <c r="K92" s="45"/>
    </row>
    <row r="93" spans="1:11" ht="20.100000000000001" customHeight="1">
      <c r="A93" s="101"/>
      <c r="B93" s="93"/>
      <c r="C93" s="67" t="s">
        <v>33</v>
      </c>
      <c r="D93" s="94"/>
      <c r="E93" s="68"/>
      <c r="F93" s="63" t="s">
        <v>34</v>
      </c>
      <c r="H93" s="69"/>
      <c r="I93" s="45"/>
      <c r="J93" s="45"/>
      <c r="K93" s="45"/>
    </row>
    <row r="94" spans="1:11" ht="20.100000000000001" customHeight="1">
      <c r="A94" s="101"/>
      <c r="B94" s="93"/>
      <c r="C94" s="67" t="s">
        <v>35</v>
      </c>
      <c r="D94" s="94"/>
      <c r="E94" s="70"/>
      <c r="F94" s="63" t="s">
        <v>34</v>
      </c>
      <c r="H94" s="71"/>
      <c r="I94" s="45"/>
      <c r="J94" s="45"/>
      <c r="K94" s="45"/>
    </row>
    <row r="95" spans="1:11" ht="20.100000000000001" customHeight="1">
      <c r="A95" s="101"/>
      <c r="B95" s="93"/>
      <c r="C95" s="67" t="s">
        <v>36</v>
      </c>
      <c r="D95" s="94"/>
      <c r="E95" s="72"/>
      <c r="F95" s="63" t="s">
        <v>34</v>
      </c>
      <c r="H95" s="73"/>
      <c r="I95" s="45"/>
      <c r="J95" s="45"/>
      <c r="K95" s="45"/>
    </row>
    <row r="96" spans="1:11" ht="20.100000000000001" customHeight="1">
      <c r="A96" s="101"/>
      <c r="B96" s="93" t="s">
        <v>37</v>
      </c>
      <c r="C96" s="67" t="s">
        <v>31</v>
      </c>
      <c r="D96" s="94" t="s">
        <v>32</v>
      </c>
      <c r="E96" s="68"/>
      <c r="F96" s="63"/>
      <c r="H96" s="73"/>
      <c r="I96" s="45"/>
      <c r="J96" s="45"/>
      <c r="K96" s="45"/>
    </row>
    <row r="97" spans="1:11" ht="20.100000000000001" customHeight="1">
      <c r="A97" s="101"/>
      <c r="B97" s="93"/>
      <c r="C97" s="67" t="s">
        <v>33</v>
      </c>
      <c r="D97" s="94"/>
      <c r="E97" s="68"/>
      <c r="F97" s="63" t="s">
        <v>34</v>
      </c>
      <c r="H97" s="73"/>
      <c r="I97" s="45"/>
      <c r="J97" s="45"/>
      <c r="K97" s="45"/>
    </row>
    <row r="98" spans="1:11" ht="20.100000000000001" customHeight="1">
      <c r="A98" s="101"/>
      <c r="B98" s="93"/>
      <c r="C98" s="67" t="s">
        <v>35</v>
      </c>
      <c r="D98" s="94"/>
      <c r="E98" s="70"/>
      <c r="F98" s="63" t="s">
        <v>34</v>
      </c>
      <c r="H98" s="73"/>
      <c r="I98" s="45"/>
      <c r="J98" s="45"/>
      <c r="K98" s="45"/>
    </row>
    <row r="99" spans="1:11" ht="20.100000000000001" customHeight="1">
      <c r="A99" s="101"/>
      <c r="B99" s="93"/>
      <c r="C99" s="67" t="s">
        <v>36</v>
      </c>
      <c r="D99" s="94"/>
      <c r="E99" s="72"/>
      <c r="F99" s="63" t="s">
        <v>34</v>
      </c>
      <c r="H99" s="73"/>
      <c r="I99" s="45"/>
      <c r="J99" s="45"/>
      <c r="K99" s="45"/>
    </row>
    <row r="100" spans="1:11" ht="20.100000000000001" customHeight="1">
      <c r="A100" s="101"/>
      <c r="B100" s="93" t="s">
        <v>38</v>
      </c>
      <c r="C100" s="67" t="s">
        <v>31</v>
      </c>
      <c r="D100" s="94" t="s">
        <v>32</v>
      </c>
      <c r="E100" s="68"/>
      <c r="F100" s="63"/>
      <c r="H100" s="73"/>
      <c r="I100" s="45"/>
      <c r="J100" s="45"/>
      <c r="K100" s="45"/>
    </row>
    <row r="101" spans="1:11" ht="20.100000000000001" customHeight="1">
      <c r="A101" s="101"/>
      <c r="B101" s="93"/>
      <c r="C101" s="67" t="s">
        <v>33</v>
      </c>
      <c r="D101" s="94"/>
      <c r="E101" s="68"/>
      <c r="F101" s="63" t="s">
        <v>34</v>
      </c>
      <c r="H101" s="73"/>
      <c r="I101" s="45"/>
      <c r="J101" s="45"/>
      <c r="K101" s="45"/>
    </row>
    <row r="102" spans="1:11" ht="20.100000000000001" customHeight="1">
      <c r="A102" s="101"/>
      <c r="B102" s="93"/>
      <c r="C102" s="67" t="s">
        <v>35</v>
      </c>
      <c r="D102" s="94"/>
      <c r="E102" s="70"/>
      <c r="F102" s="63" t="s">
        <v>34</v>
      </c>
      <c r="H102" s="73"/>
      <c r="I102" s="45"/>
      <c r="J102" s="45"/>
      <c r="K102" s="45"/>
    </row>
    <row r="103" spans="1:11" ht="20.100000000000001" customHeight="1">
      <c r="A103" s="101"/>
      <c r="B103" s="93"/>
      <c r="C103" s="67" t="s">
        <v>36</v>
      </c>
      <c r="D103" s="94"/>
      <c r="E103" s="72"/>
      <c r="F103" s="63" t="s">
        <v>34</v>
      </c>
      <c r="H103" s="73"/>
      <c r="I103" s="45"/>
      <c r="J103" s="45"/>
      <c r="K103" s="45"/>
    </row>
    <row r="104" spans="1:11" ht="20.100000000000001" customHeight="1">
      <c r="A104" s="101"/>
      <c r="B104" s="61">
        <v>6.2</v>
      </c>
      <c r="C104" s="97" t="s">
        <v>39</v>
      </c>
      <c r="D104" s="97"/>
      <c r="E104" s="66">
        <f>E105*E106</f>
        <v>0</v>
      </c>
      <c r="F104" s="63" t="s">
        <v>40</v>
      </c>
      <c r="I104" s="45"/>
      <c r="J104" s="45"/>
      <c r="K104" s="45"/>
    </row>
    <row r="105" spans="1:11" ht="20.100000000000001" customHeight="1">
      <c r="A105" s="101"/>
      <c r="B105" s="61" t="s">
        <v>41</v>
      </c>
      <c r="C105" s="97" t="s">
        <v>42</v>
      </c>
      <c r="D105" s="97"/>
      <c r="E105" s="68"/>
      <c r="F105" s="63"/>
      <c r="H105" s="69"/>
      <c r="I105" s="45"/>
      <c r="J105" s="45"/>
      <c r="K105" s="45"/>
    </row>
    <row r="106" spans="1:11" ht="36.75" customHeight="1">
      <c r="A106" s="101"/>
      <c r="B106" s="61" t="s">
        <v>43</v>
      </c>
      <c r="C106" s="97" t="s">
        <v>44</v>
      </c>
      <c r="D106" s="97"/>
      <c r="E106" s="74">
        <v>0.52710000000000001</v>
      </c>
      <c r="F106" s="75" t="s">
        <v>45</v>
      </c>
      <c r="H106" s="73"/>
      <c r="I106" s="45"/>
      <c r="J106" s="45"/>
      <c r="K106" s="45"/>
    </row>
    <row r="107" spans="1:11" ht="20.100000000000001" customHeight="1">
      <c r="A107" s="101"/>
      <c r="B107" s="61">
        <v>7</v>
      </c>
      <c r="C107" s="97" t="s">
        <v>46</v>
      </c>
      <c r="D107" s="97"/>
      <c r="E107" s="76"/>
      <c r="F107" s="63" t="s">
        <v>47</v>
      </c>
      <c r="I107" s="45"/>
      <c r="J107" s="45"/>
      <c r="K107" s="45"/>
    </row>
    <row r="108" spans="1:11" ht="20.100000000000001" customHeight="1">
      <c r="A108" s="101"/>
      <c r="B108" s="61">
        <v>8</v>
      </c>
      <c r="C108" s="97" t="s">
        <v>48</v>
      </c>
      <c r="D108" s="97"/>
      <c r="E108" s="76"/>
      <c r="F108" s="63" t="s">
        <v>47</v>
      </c>
      <c r="I108" s="45"/>
      <c r="J108" s="45"/>
      <c r="K108" s="45"/>
    </row>
    <row r="109" spans="1:11" ht="20.100000000000001" customHeight="1">
      <c r="A109" s="101"/>
      <c r="B109" s="61">
        <v>9</v>
      </c>
      <c r="C109" s="97" t="s">
        <v>49</v>
      </c>
      <c r="D109" s="97"/>
      <c r="E109" s="76"/>
      <c r="F109" s="63" t="s">
        <v>50</v>
      </c>
      <c r="I109" s="45"/>
      <c r="J109" s="45"/>
      <c r="K109" s="45"/>
    </row>
    <row r="110" spans="1:11" ht="26.25" customHeight="1">
      <c r="A110" s="101"/>
      <c r="B110" s="61">
        <v>10</v>
      </c>
      <c r="C110" s="103" t="s">
        <v>51</v>
      </c>
      <c r="D110" s="103"/>
      <c r="E110" s="78" t="e">
        <f>E109/(E92*E93+E96*E97+E100*E101)</f>
        <v>#DIV/0!</v>
      </c>
      <c r="F110" s="63" t="s">
        <v>52</v>
      </c>
    </row>
    <row r="111" spans="1:11" ht="37.5" customHeight="1">
      <c r="A111" s="101"/>
      <c r="B111" s="61">
        <v>11</v>
      </c>
      <c r="C111" s="97" t="s">
        <v>53</v>
      </c>
      <c r="D111" s="97"/>
      <c r="E111" s="79" t="e">
        <f>E120/E108</f>
        <v>#DIV/0!</v>
      </c>
      <c r="F111" s="63" t="s">
        <v>54</v>
      </c>
    </row>
    <row r="112" spans="1:11" ht="28.5" customHeight="1">
      <c r="A112" s="101"/>
      <c r="B112" s="61">
        <v>12</v>
      </c>
      <c r="C112" s="97" t="s">
        <v>55</v>
      </c>
      <c r="D112" s="97"/>
      <c r="E112" s="66" t="e">
        <f>34.12/(E115*E116*E117)*10^6</f>
        <v>#DIV/0!</v>
      </c>
      <c r="F112" s="63" t="s">
        <v>52</v>
      </c>
    </row>
    <row r="113" spans="1:11" ht="22.5" customHeight="1">
      <c r="A113" s="101"/>
      <c r="B113" s="61">
        <v>13</v>
      </c>
      <c r="C113" s="97" t="s">
        <v>56</v>
      </c>
      <c r="D113" s="97"/>
      <c r="E113" s="66" t="e">
        <f>(E90*(E120/E118))/E108</f>
        <v>#DIV/0!</v>
      </c>
      <c r="F113" s="65" t="s">
        <v>57</v>
      </c>
    </row>
    <row r="114" spans="1:11" ht="22.5" customHeight="1">
      <c r="A114" s="101"/>
      <c r="B114" s="61">
        <v>14</v>
      </c>
      <c r="C114" s="97" t="s">
        <v>58</v>
      </c>
      <c r="D114" s="97"/>
      <c r="E114" s="66" t="e">
        <f>(E90*(E119/E118))/(E109/1000)</f>
        <v>#DIV/0!</v>
      </c>
      <c r="F114" s="63" t="s">
        <v>59</v>
      </c>
    </row>
    <row r="115" spans="1:11" s="44" customFormat="1" ht="27.75" customHeight="1">
      <c r="A115" s="101"/>
      <c r="B115" s="91" t="s">
        <v>60</v>
      </c>
      <c r="C115" s="97" t="s">
        <v>61</v>
      </c>
      <c r="D115" s="97"/>
      <c r="E115" s="85"/>
      <c r="F115" s="80" t="s">
        <v>62</v>
      </c>
      <c r="H115" s="81"/>
      <c r="I115" s="81"/>
      <c r="J115" s="81"/>
      <c r="K115" s="81"/>
    </row>
    <row r="116" spans="1:11" s="44" customFormat="1" ht="20.100000000000001" customHeight="1">
      <c r="A116" s="101"/>
      <c r="B116" s="91"/>
      <c r="C116" s="97" t="s">
        <v>63</v>
      </c>
      <c r="D116" s="97"/>
      <c r="E116" s="85"/>
      <c r="F116" s="82" t="s">
        <v>64</v>
      </c>
      <c r="H116" s="81"/>
      <c r="I116" s="81"/>
      <c r="J116" s="81"/>
      <c r="K116" s="81"/>
    </row>
    <row r="117" spans="1:11" s="44" customFormat="1" ht="33.75" customHeight="1">
      <c r="A117" s="101"/>
      <c r="B117" s="91"/>
      <c r="C117" s="104" t="s">
        <v>65</v>
      </c>
      <c r="D117" s="105"/>
      <c r="E117" s="85"/>
      <c r="F117" s="80" t="s">
        <v>66</v>
      </c>
      <c r="H117" s="81"/>
      <c r="I117" s="81"/>
      <c r="J117" s="81"/>
      <c r="K117" s="81"/>
    </row>
    <row r="118" spans="1:11" s="44" customFormat="1" ht="27.75" customHeight="1">
      <c r="A118" s="101"/>
      <c r="B118" s="91"/>
      <c r="C118" s="95" t="s">
        <v>67</v>
      </c>
      <c r="D118" s="96"/>
      <c r="E118" s="66">
        <f>(E92*E93+E96*E97+E100*E101)/29307.6*1000</f>
        <v>0</v>
      </c>
      <c r="F118" s="63" t="s">
        <v>68</v>
      </c>
      <c r="H118" s="81"/>
      <c r="I118" s="81"/>
      <c r="J118" s="81"/>
      <c r="K118" s="81"/>
    </row>
    <row r="119" spans="1:11" s="44" customFormat="1" ht="27.75" customHeight="1">
      <c r="A119" s="101"/>
      <c r="B119" s="91"/>
      <c r="C119" s="97" t="s">
        <v>69</v>
      </c>
      <c r="D119" s="97"/>
      <c r="E119" s="66" t="e">
        <f>E112*E109/1000</f>
        <v>#DIV/0!</v>
      </c>
      <c r="F119" s="63" t="s">
        <v>68</v>
      </c>
      <c r="H119" s="81"/>
      <c r="I119" s="81"/>
      <c r="J119" s="81"/>
      <c r="K119" s="81"/>
    </row>
    <row r="120" spans="1:11" s="44" customFormat="1" ht="27.75" customHeight="1">
      <c r="A120" s="102"/>
      <c r="B120" s="92"/>
      <c r="C120" s="98" t="s">
        <v>70</v>
      </c>
      <c r="D120" s="98"/>
      <c r="E120" s="83" t="e">
        <f>E118-E119</f>
        <v>#DIV/0!</v>
      </c>
      <c r="F120" s="84" t="s">
        <v>68</v>
      </c>
      <c r="H120" s="81"/>
      <c r="I120" s="81"/>
      <c r="J120" s="81"/>
      <c r="K120" s="81"/>
    </row>
    <row r="121" spans="1:11" ht="19.5" customHeight="1">
      <c r="A121" s="100" t="s">
        <v>73</v>
      </c>
      <c r="B121" s="59">
        <v>1</v>
      </c>
      <c r="C121" s="106" t="s">
        <v>17</v>
      </c>
      <c r="D121" s="106"/>
      <c r="E121" s="60" t="s">
        <v>112</v>
      </c>
      <c r="F121" s="56" t="s">
        <v>19</v>
      </c>
      <c r="I121" s="45"/>
      <c r="J121" s="45"/>
      <c r="K121" s="45"/>
    </row>
    <row r="122" spans="1:11" ht="19.5" customHeight="1">
      <c r="A122" s="101"/>
      <c r="B122" s="61">
        <v>2</v>
      </c>
      <c r="C122" s="97" t="s">
        <v>20</v>
      </c>
      <c r="D122" s="97"/>
      <c r="E122" s="62" t="s">
        <v>18</v>
      </c>
      <c r="F122" s="63" t="s">
        <v>21</v>
      </c>
      <c r="I122" s="45"/>
      <c r="J122" s="45"/>
      <c r="K122" s="45"/>
    </row>
    <row r="123" spans="1:11" ht="20.100000000000001" customHeight="1">
      <c r="A123" s="101"/>
      <c r="B123" s="61">
        <v>3</v>
      </c>
      <c r="C123" s="97" t="s">
        <v>22</v>
      </c>
      <c r="D123" s="97"/>
      <c r="E123" s="64"/>
      <c r="F123" s="63"/>
      <c r="I123" s="45"/>
      <c r="J123" s="45"/>
      <c r="K123" s="45"/>
    </row>
    <row r="124" spans="1:11" ht="32.25" customHeight="1">
      <c r="A124" s="101"/>
      <c r="B124" s="61">
        <v>4</v>
      </c>
      <c r="C124" s="97" t="s">
        <v>23</v>
      </c>
      <c r="D124" s="97"/>
      <c r="E124" s="62" t="s">
        <v>18</v>
      </c>
      <c r="F124" s="65" t="s">
        <v>24</v>
      </c>
      <c r="I124" s="45"/>
      <c r="J124" s="45"/>
      <c r="K124" s="45"/>
    </row>
    <row r="125" spans="1:11" ht="32.25" customHeight="1">
      <c r="A125" s="101"/>
      <c r="B125" s="61">
        <v>5</v>
      </c>
      <c r="C125" s="97" t="s">
        <v>25</v>
      </c>
      <c r="D125" s="97"/>
      <c r="E125" s="62" t="s">
        <v>18</v>
      </c>
      <c r="F125" s="65" t="s">
        <v>26</v>
      </c>
      <c r="I125" s="45"/>
      <c r="J125" s="45"/>
      <c r="K125" s="45"/>
    </row>
    <row r="126" spans="1:11" ht="20.100000000000001" customHeight="1">
      <c r="A126" s="101"/>
      <c r="B126" s="61">
        <v>6</v>
      </c>
      <c r="C126" s="97" t="s">
        <v>27</v>
      </c>
      <c r="D126" s="97"/>
      <c r="E126" s="66">
        <f>E127+E140</f>
        <v>0</v>
      </c>
      <c r="F126" s="63"/>
      <c r="I126" s="45"/>
      <c r="J126" s="45"/>
      <c r="K126" s="45"/>
    </row>
    <row r="127" spans="1:11" ht="20.100000000000001" customHeight="1">
      <c r="A127" s="101"/>
      <c r="B127" s="61">
        <v>6.1</v>
      </c>
      <c r="C127" s="97" t="s">
        <v>28</v>
      </c>
      <c r="D127" s="97"/>
      <c r="E127" s="66">
        <f>(E128*E129*E130*E131+E132*E133*E135*E134+E136*E137*E138*E139)*44/12</f>
        <v>0</v>
      </c>
      <c r="F127" s="63" t="s">
        <v>29</v>
      </c>
      <c r="I127" s="45"/>
      <c r="J127" s="45"/>
      <c r="K127" s="45"/>
    </row>
    <row r="128" spans="1:11" ht="20.100000000000001" customHeight="1">
      <c r="A128" s="101"/>
      <c r="B128" s="93" t="s">
        <v>30</v>
      </c>
      <c r="C128" s="67" t="s">
        <v>31</v>
      </c>
      <c r="D128" s="94" t="s">
        <v>32</v>
      </c>
      <c r="E128" s="68"/>
      <c r="F128" s="63"/>
      <c r="H128" s="69"/>
      <c r="I128" s="45"/>
      <c r="J128" s="45"/>
      <c r="K128" s="45"/>
    </row>
    <row r="129" spans="1:11" ht="20.100000000000001" customHeight="1">
      <c r="A129" s="101"/>
      <c r="B129" s="93"/>
      <c r="C129" s="67" t="s">
        <v>33</v>
      </c>
      <c r="D129" s="94"/>
      <c r="E129" s="68"/>
      <c r="F129" s="63" t="s">
        <v>34</v>
      </c>
      <c r="H129" s="69"/>
      <c r="I129" s="45"/>
      <c r="J129" s="45"/>
      <c r="K129" s="45"/>
    </row>
    <row r="130" spans="1:11" ht="20.100000000000001" customHeight="1">
      <c r="A130" s="101"/>
      <c r="B130" s="93"/>
      <c r="C130" s="67" t="s">
        <v>35</v>
      </c>
      <c r="D130" s="94"/>
      <c r="E130" s="70"/>
      <c r="F130" s="63" t="s">
        <v>34</v>
      </c>
      <c r="H130" s="71"/>
      <c r="I130" s="45"/>
      <c r="J130" s="45"/>
      <c r="K130" s="45"/>
    </row>
    <row r="131" spans="1:11" ht="20.100000000000001" customHeight="1">
      <c r="A131" s="101"/>
      <c r="B131" s="93"/>
      <c r="C131" s="67" t="s">
        <v>36</v>
      </c>
      <c r="D131" s="94"/>
      <c r="E131" s="72"/>
      <c r="F131" s="63" t="s">
        <v>34</v>
      </c>
      <c r="H131" s="73"/>
      <c r="I131" s="45"/>
      <c r="J131" s="45"/>
      <c r="K131" s="45"/>
    </row>
    <row r="132" spans="1:11" ht="20.100000000000001" customHeight="1">
      <c r="A132" s="101"/>
      <c r="B132" s="93" t="s">
        <v>37</v>
      </c>
      <c r="C132" s="67" t="s">
        <v>31</v>
      </c>
      <c r="D132" s="94" t="s">
        <v>32</v>
      </c>
      <c r="E132" s="68"/>
      <c r="F132" s="63"/>
      <c r="H132" s="73"/>
      <c r="I132" s="45"/>
      <c r="J132" s="45"/>
      <c r="K132" s="45"/>
    </row>
    <row r="133" spans="1:11" ht="20.100000000000001" customHeight="1">
      <c r="A133" s="101"/>
      <c r="B133" s="93"/>
      <c r="C133" s="67" t="s">
        <v>33</v>
      </c>
      <c r="D133" s="94"/>
      <c r="E133" s="68"/>
      <c r="F133" s="63" t="s">
        <v>34</v>
      </c>
      <c r="H133" s="73"/>
      <c r="I133" s="45"/>
      <c r="J133" s="45"/>
      <c r="K133" s="45"/>
    </row>
    <row r="134" spans="1:11" ht="20.100000000000001" customHeight="1">
      <c r="A134" s="101"/>
      <c r="B134" s="93"/>
      <c r="C134" s="67" t="s">
        <v>35</v>
      </c>
      <c r="D134" s="94"/>
      <c r="E134" s="70"/>
      <c r="F134" s="63" t="s">
        <v>34</v>
      </c>
      <c r="H134" s="73"/>
      <c r="I134" s="45"/>
      <c r="J134" s="45"/>
      <c r="K134" s="45"/>
    </row>
    <row r="135" spans="1:11" ht="20.100000000000001" customHeight="1">
      <c r="A135" s="101"/>
      <c r="B135" s="93"/>
      <c r="C135" s="67" t="s">
        <v>36</v>
      </c>
      <c r="D135" s="94"/>
      <c r="E135" s="72"/>
      <c r="F135" s="63" t="s">
        <v>34</v>
      </c>
      <c r="H135" s="73"/>
      <c r="I135" s="45"/>
      <c r="J135" s="45"/>
      <c r="K135" s="45"/>
    </row>
    <row r="136" spans="1:11" ht="20.100000000000001" customHeight="1">
      <c r="A136" s="101"/>
      <c r="B136" s="93" t="s">
        <v>38</v>
      </c>
      <c r="C136" s="67" t="s">
        <v>31</v>
      </c>
      <c r="D136" s="94" t="s">
        <v>32</v>
      </c>
      <c r="E136" s="68"/>
      <c r="F136" s="63"/>
      <c r="H136" s="73"/>
      <c r="I136" s="45"/>
      <c r="J136" s="45"/>
      <c r="K136" s="45"/>
    </row>
    <row r="137" spans="1:11" ht="20.100000000000001" customHeight="1">
      <c r="A137" s="101"/>
      <c r="B137" s="93"/>
      <c r="C137" s="67" t="s">
        <v>33</v>
      </c>
      <c r="D137" s="94"/>
      <c r="E137" s="68"/>
      <c r="F137" s="63" t="s">
        <v>34</v>
      </c>
      <c r="H137" s="73"/>
      <c r="I137" s="45"/>
      <c r="J137" s="45"/>
      <c r="K137" s="45"/>
    </row>
    <row r="138" spans="1:11" ht="20.100000000000001" customHeight="1">
      <c r="A138" s="101"/>
      <c r="B138" s="93"/>
      <c r="C138" s="67" t="s">
        <v>35</v>
      </c>
      <c r="D138" s="94"/>
      <c r="E138" s="70"/>
      <c r="F138" s="63" t="s">
        <v>34</v>
      </c>
      <c r="H138" s="73"/>
      <c r="I138" s="45"/>
      <c r="J138" s="45"/>
      <c r="K138" s="45"/>
    </row>
    <row r="139" spans="1:11" ht="20.100000000000001" customHeight="1">
      <c r="A139" s="101"/>
      <c r="B139" s="93"/>
      <c r="C139" s="67" t="s">
        <v>36</v>
      </c>
      <c r="D139" s="94"/>
      <c r="E139" s="72"/>
      <c r="F139" s="63" t="s">
        <v>34</v>
      </c>
      <c r="H139" s="73"/>
      <c r="I139" s="45"/>
      <c r="J139" s="45"/>
      <c r="K139" s="45"/>
    </row>
    <row r="140" spans="1:11" ht="20.100000000000001" customHeight="1">
      <c r="A140" s="101"/>
      <c r="B140" s="61">
        <v>6.2</v>
      </c>
      <c r="C140" s="97" t="s">
        <v>39</v>
      </c>
      <c r="D140" s="97"/>
      <c r="E140" s="66">
        <f>E141*E142</f>
        <v>0</v>
      </c>
      <c r="F140" s="63" t="s">
        <v>40</v>
      </c>
      <c r="I140" s="45"/>
      <c r="J140" s="45"/>
      <c r="K140" s="45"/>
    </row>
    <row r="141" spans="1:11" ht="20.100000000000001" customHeight="1">
      <c r="A141" s="101"/>
      <c r="B141" s="61" t="s">
        <v>41</v>
      </c>
      <c r="C141" s="97" t="s">
        <v>42</v>
      </c>
      <c r="D141" s="97"/>
      <c r="E141" s="68"/>
      <c r="F141" s="63"/>
      <c r="H141" s="69"/>
      <c r="I141" s="45"/>
      <c r="J141" s="45"/>
      <c r="K141" s="45"/>
    </row>
    <row r="142" spans="1:11" ht="36.75" customHeight="1">
      <c r="A142" s="101"/>
      <c r="B142" s="61" t="s">
        <v>43</v>
      </c>
      <c r="C142" s="97" t="s">
        <v>44</v>
      </c>
      <c r="D142" s="97"/>
      <c r="E142" s="74">
        <v>0.52710000000000001</v>
      </c>
      <c r="F142" s="75" t="s">
        <v>45</v>
      </c>
      <c r="H142" s="73"/>
      <c r="I142" s="45"/>
      <c r="J142" s="45"/>
      <c r="K142" s="45"/>
    </row>
    <row r="143" spans="1:11" ht="20.100000000000001" customHeight="1">
      <c r="A143" s="101"/>
      <c r="B143" s="61">
        <v>7</v>
      </c>
      <c r="C143" s="97" t="s">
        <v>46</v>
      </c>
      <c r="D143" s="97"/>
      <c r="E143" s="76"/>
      <c r="F143" s="63" t="s">
        <v>47</v>
      </c>
      <c r="I143" s="45"/>
      <c r="J143" s="45"/>
      <c r="K143" s="45"/>
    </row>
    <row r="144" spans="1:11" ht="20.100000000000001" customHeight="1">
      <c r="A144" s="101"/>
      <c r="B144" s="61">
        <v>8</v>
      </c>
      <c r="C144" s="97" t="s">
        <v>48</v>
      </c>
      <c r="D144" s="97"/>
      <c r="E144" s="76"/>
      <c r="F144" s="63" t="s">
        <v>47</v>
      </c>
      <c r="I144" s="45"/>
      <c r="J144" s="45"/>
      <c r="K144" s="45"/>
    </row>
    <row r="145" spans="1:11" ht="20.100000000000001" customHeight="1">
      <c r="A145" s="101"/>
      <c r="B145" s="61">
        <v>9</v>
      </c>
      <c r="C145" s="97" t="s">
        <v>49</v>
      </c>
      <c r="D145" s="97"/>
      <c r="E145" s="76"/>
      <c r="F145" s="63" t="s">
        <v>50</v>
      </c>
      <c r="I145" s="45"/>
      <c r="J145" s="45"/>
      <c r="K145" s="45"/>
    </row>
    <row r="146" spans="1:11" ht="26.25" customHeight="1">
      <c r="A146" s="101"/>
      <c r="B146" s="61">
        <v>10</v>
      </c>
      <c r="C146" s="103" t="s">
        <v>51</v>
      </c>
      <c r="D146" s="103"/>
      <c r="E146" s="78" t="e">
        <f>E145/(E128*E129+E132*E133+E136*E137)</f>
        <v>#DIV/0!</v>
      </c>
      <c r="F146" s="63" t="s">
        <v>52</v>
      </c>
    </row>
    <row r="147" spans="1:11" ht="30.75" customHeight="1">
      <c r="A147" s="101"/>
      <c r="B147" s="61">
        <v>11</v>
      </c>
      <c r="C147" s="97" t="s">
        <v>53</v>
      </c>
      <c r="D147" s="97"/>
      <c r="E147" s="79" t="e">
        <f>E156/E144</f>
        <v>#DIV/0!</v>
      </c>
      <c r="F147" s="63" t="s">
        <v>54</v>
      </c>
    </row>
    <row r="148" spans="1:11" ht="27.75" customHeight="1">
      <c r="A148" s="101"/>
      <c r="B148" s="61">
        <v>12</v>
      </c>
      <c r="C148" s="97" t="s">
        <v>55</v>
      </c>
      <c r="D148" s="97"/>
      <c r="E148" s="66" t="e">
        <f>34.12/(E151*E152*E153)*10^6</f>
        <v>#DIV/0!</v>
      </c>
      <c r="F148" s="63" t="s">
        <v>52</v>
      </c>
    </row>
    <row r="149" spans="1:11" ht="22.5" customHeight="1">
      <c r="A149" s="101"/>
      <c r="B149" s="61">
        <v>13</v>
      </c>
      <c r="C149" s="97" t="s">
        <v>56</v>
      </c>
      <c r="D149" s="97"/>
      <c r="E149" s="66" t="e">
        <f>(E126*(E156/E154))/E144</f>
        <v>#DIV/0!</v>
      </c>
      <c r="F149" s="65" t="s">
        <v>57</v>
      </c>
    </row>
    <row r="150" spans="1:11" ht="22.5" customHeight="1">
      <c r="A150" s="101"/>
      <c r="B150" s="61">
        <v>14</v>
      </c>
      <c r="C150" s="97" t="s">
        <v>58</v>
      </c>
      <c r="D150" s="97"/>
      <c r="E150" s="66" t="e">
        <f>(E126*(E155/E154))/(E145/1000)</f>
        <v>#DIV/0!</v>
      </c>
      <c r="F150" s="63" t="s">
        <v>59</v>
      </c>
    </row>
    <row r="151" spans="1:11" s="44" customFormat="1" ht="27.75" customHeight="1">
      <c r="A151" s="101"/>
      <c r="B151" s="91" t="s">
        <v>60</v>
      </c>
      <c r="C151" s="97" t="s">
        <v>61</v>
      </c>
      <c r="D151" s="97"/>
      <c r="E151" s="85"/>
      <c r="F151" s="80" t="s">
        <v>62</v>
      </c>
      <c r="H151" s="81"/>
      <c r="I151" s="81"/>
      <c r="J151" s="81"/>
      <c r="K151" s="81"/>
    </row>
    <row r="152" spans="1:11" s="44" customFormat="1" ht="20.100000000000001" customHeight="1">
      <c r="A152" s="101"/>
      <c r="B152" s="91"/>
      <c r="C152" s="97" t="s">
        <v>63</v>
      </c>
      <c r="D152" s="97"/>
      <c r="E152" s="85"/>
      <c r="F152" s="82" t="s">
        <v>64</v>
      </c>
      <c r="H152" s="81"/>
      <c r="I152" s="81"/>
      <c r="J152" s="81"/>
      <c r="K152" s="81"/>
    </row>
    <row r="153" spans="1:11" s="44" customFormat="1" ht="33.75" customHeight="1">
      <c r="A153" s="101"/>
      <c r="B153" s="91"/>
      <c r="C153" s="104" t="s">
        <v>65</v>
      </c>
      <c r="D153" s="105"/>
      <c r="E153" s="85"/>
      <c r="F153" s="80" t="s">
        <v>66</v>
      </c>
      <c r="H153" s="81"/>
      <c r="I153" s="81"/>
      <c r="J153" s="81"/>
      <c r="K153" s="81"/>
    </row>
    <row r="154" spans="1:11" s="44" customFormat="1" ht="27.75" customHeight="1">
      <c r="A154" s="101"/>
      <c r="B154" s="91"/>
      <c r="C154" s="95" t="s">
        <v>67</v>
      </c>
      <c r="D154" s="96"/>
      <c r="E154" s="66">
        <f>(E128*E129+E132*E133+E136*E137)/29307.6*1000</f>
        <v>0</v>
      </c>
      <c r="F154" s="63" t="s">
        <v>68</v>
      </c>
      <c r="H154" s="81"/>
      <c r="I154" s="81"/>
      <c r="J154" s="81"/>
      <c r="K154" s="81"/>
    </row>
    <row r="155" spans="1:11" s="44" customFormat="1" ht="27.75" customHeight="1">
      <c r="A155" s="101"/>
      <c r="B155" s="91"/>
      <c r="C155" s="97" t="s">
        <v>69</v>
      </c>
      <c r="D155" s="97"/>
      <c r="E155" s="66" t="e">
        <f>E148*E145/1000</f>
        <v>#DIV/0!</v>
      </c>
      <c r="F155" s="63" t="s">
        <v>68</v>
      </c>
      <c r="H155" s="81"/>
      <c r="I155" s="81"/>
      <c r="J155" s="81"/>
      <c r="K155" s="81"/>
    </row>
    <row r="156" spans="1:11" s="44" customFormat="1" ht="27.75" customHeight="1">
      <c r="A156" s="102"/>
      <c r="B156" s="92"/>
      <c r="C156" s="98" t="s">
        <v>70</v>
      </c>
      <c r="D156" s="98"/>
      <c r="E156" s="83" t="e">
        <f>E154-E155</f>
        <v>#DIV/0!</v>
      </c>
      <c r="F156" s="84" t="s">
        <v>68</v>
      </c>
      <c r="H156" s="81"/>
      <c r="I156" s="81"/>
      <c r="J156" s="81"/>
      <c r="K156" s="81"/>
    </row>
    <row r="157" spans="1:11" ht="19.5" customHeight="1">
      <c r="A157" s="100" t="s">
        <v>74</v>
      </c>
      <c r="B157" s="59">
        <v>1</v>
      </c>
      <c r="C157" s="106" t="s">
        <v>17</v>
      </c>
      <c r="D157" s="106"/>
      <c r="E157" s="60" t="s">
        <v>112</v>
      </c>
      <c r="F157" s="56" t="s">
        <v>19</v>
      </c>
      <c r="I157" s="45"/>
      <c r="J157" s="45"/>
      <c r="K157" s="45"/>
    </row>
    <row r="158" spans="1:11" ht="19.5" customHeight="1">
      <c r="A158" s="101"/>
      <c r="B158" s="61">
        <v>2</v>
      </c>
      <c r="C158" s="97" t="s">
        <v>20</v>
      </c>
      <c r="D158" s="97"/>
      <c r="E158" s="62" t="s">
        <v>18</v>
      </c>
      <c r="F158" s="63" t="s">
        <v>21</v>
      </c>
      <c r="I158" s="45"/>
      <c r="J158" s="45"/>
      <c r="K158" s="45"/>
    </row>
    <row r="159" spans="1:11" ht="20.100000000000001" customHeight="1">
      <c r="A159" s="101"/>
      <c r="B159" s="61">
        <v>3</v>
      </c>
      <c r="C159" s="97" t="s">
        <v>22</v>
      </c>
      <c r="D159" s="97"/>
      <c r="E159" s="64"/>
      <c r="F159" s="63"/>
      <c r="I159" s="45"/>
      <c r="J159" s="45"/>
      <c r="K159" s="45"/>
    </row>
    <row r="160" spans="1:11" ht="32.25" customHeight="1">
      <c r="A160" s="101"/>
      <c r="B160" s="61">
        <v>4</v>
      </c>
      <c r="C160" s="97" t="s">
        <v>23</v>
      </c>
      <c r="D160" s="97"/>
      <c r="E160" s="62" t="s">
        <v>18</v>
      </c>
      <c r="F160" s="65" t="s">
        <v>24</v>
      </c>
      <c r="I160" s="45"/>
      <c r="J160" s="45"/>
      <c r="K160" s="45"/>
    </row>
    <row r="161" spans="1:11" ht="32.25" customHeight="1">
      <c r="A161" s="101"/>
      <c r="B161" s="61">
        <v>5</v>
      </c>
      <c r="C161" s="97" t="s">
        <v>25</v>
      </c>
      <c r="D161" s="97"/>
      <c r="E161" s="62" t="s">
        <v>18</v>
      </c>
      <c r="F161" s="65" t="s">
        <v>26</v>
      </c>
      <c r="I161" s="45"/>
      <c r="J161" s="45"/>
      <c r="K161" s="45"/>
    </row>
    <row r="162" spans="1:11" ht="20.100000000000001" customHeight="1">
      <c r="A162" s="101"/>
      <c r="B162" s="61">
        <v>6</v>
      </c>
      <c r="C162" s="97" t="s">
        <v>27</v>
      </c>
      <c r="D162" s="97"/>
      <c r="E162" s="66">
        <f>E163+E176</f>
        <v>0</v>
      </c>
      <c r="F162" s="63"/>
      <c r="I162" s="45"/>
      <c r="J162" s="45"/>
      <c r="K162" s="45"/>
    </row>
    <row r="163" spans="1:11" ht="20.100000000000001" customHeight="1">
      <c r="A163" s="101"/>
      <c r="B163" s="61">
        <v>6.1</v>
      </c>
      <c r="C163" s="97" t="s">
        <v>28</v>
      </c>
      <c r="D163" s="97"/>
      <c r="E163" s="66">
        <f>(E164*E165*E166*E167+E168*E169*E171*E170+E172*E173*E174*E175)*44/12</f>
        <v>0</v>
      </c>
      <c r="F163" s="63" t="s">
        <v>29</v>
      </c>
      <c r="I163" s="45"/>
      <c r="J163" s="45"/>
      <c r="K163" s="45"/>
    </row>
    <row r="164" spans="1:11" ht="20.100000000000001" customHeight="1">
      <c r="A164" s="101"/>
      <c r="B164" s="93" t="s">
        <v>30</v>
      </c>
      <c r="C164" s="67" t="s">
        <v>31</v>
      </c>
      <c r="D164" s="94" t="s">
        <v>32</v>
      </c>
      <c r="E164" s="68"/>
      <c r="F164" s="63"/>
      <c r="H164" s="69"/>
      <c r="I164" s="45"/>
      <c r="J164" s="45"/>
      <c r="K164" s="45"/>
    </row>
    <row r="165" spans="1:11" ht="20.100000000000001" customHeight="1">
      <c r="A165" s="101"/>
      <c r="B165" s="93"/>
      <c r="C165" s="67" t="s">
        <v>33</v>
      </c>
      <c r="D165" s="94"/>
      <c r="E165" s="68"/>
      <c r="F165" s="63" t="s">
        <v>34</v>
      </c>
      <c r="H165" s="69"/>
      <c r="I165" s="45"/>
      <c r="J165" s="45"/>
      <c r="K165" s="45"/>
    </row>
    <row r="166" spans="1:11" ht="20.100000000000001" customHeight="1">
      <c r="A166" s="101"/>
      <c r="B166" s="93"/>
      <c r="C166" s="67" t="s">
        <v>35</v>
      </c>
      <c r="D166" s="94"/>
      <c r="E166" s="70"/>
      <c r="F166" s="63" t="s">
        <v>34</v>
      </c>
      <c r="H166" s="69"/>
      <c r="I166" s="45"/>
      <c r="J166" s="45"/>
      <c r="K166" s="45"/>
    </row>
    <row r="167" spans="1:11" ht="20.100000000000001" customHeight="1">
      <c r="A167" s="101"/>
      <c r="B167" s="93"/>
      <c r="C167" s="67" t="s">
        <v>36</v>
      </c>
      <c r="D167" s="94"/>
      <c r="E167" s="72"/>
      <c r="F167" s="63" t="s">
        <v>34</v>
      </c>
      <c r="H167" s="69"/>
      <c r="I167" s="45"/>
      <c r="J167" s="45"/>
      <c r="K167" s="45"/>
    </row>
    <row r="168" spans="1:11" ht="20.100000000000001" customHeight="1">
      <c r="A168" s="101"/>
      <c r="B168" s="93" t="s">
        <v>37</v>
      </c>
      <c r="C168" s="67" t="s">
        <v>31</v>
      </c>
      <c r="D168" s="94" t="s">
        <v>32</v>
      </c>
      <c r="E168" s="68"/>
      <c r="F168" s="63"/>
      <c r="H168" s="69"/>
      <c r="I168" s="45"/>
      <c r="J168" s="45"/>
      <c r="K168" s="45"/>
    </row>
    <row r="169" spans="1:11" ht="20.100000000000001" customHeight="1">
      <c r="A169" s="101"/>
      <c r="B169" s="93"/>
      <c r="C169" s="67" t="s">
        <v>33</v>
      </c>
      <c r="D169" s="94"/>
      <c r="E169" s="68"/>
      <c r="F169" s="63" t="s">
        <v>34</v>
      </c>
      <c r="H169" s="69"/>
      <c r="I169" s="45"/>
      <c r="J169" s="45"/>
      <c r="K169" s="45"/>
    </row>
    <row r="170" spans="1:11" ht="20.100000000000001" customHeight="1">
      <c r="A170" s="101"/>
      <c r="B170" s="93"/>
      <c r="C170" s="67" t="s">
        <v>35</v>
      </c>
      <c r="D170" s="94"/>
      <c r="E170" s="70"/>
      <c r="F170" s="63" t="s">
        <v>34</v>
      </c>
      <c r="H170" s="71"/>
      <c r="I170" s="45"/>
      <c r="J170" s="45"/>
      <c r="K170" s="45"/>
    </row>
    <row r="171" spans="1:11" ht="20.100000000000001" customHeight="1">
      <c r="A171" s="101"/>
      <c r="B171" s="93"/>
      <c r="C171" s="67" t="s">
        <v>36</v>
      </c>
      <c r="D171" s="94"/>
      <c r="E171" s="72"/>
      <c r="F171" s="63" t="s">
        <v>34</v>
      </c>
      <c r="H171" s="73"/>
      <c r="I171" s="45"/>
      <c r="J171" s="45"/>
      <c r="K171" s="45"/>
    </row>
    <row r="172" spans="1:11" ht="20.100000000000001" customHeight="1">
      <c r="A172" s="101"/>
      <c r="B172" s="93" t="s">
        <v>38</v>
      </c>
      <c r="C172" s="67" t="s">
        <v>31</v>
      </c>
      <c r="D172" s="94" t="s">
        <v>32</v>
      </c>
      <c r="E172" s="68"/>
      <c r="F172" s="63"/>
      <c r="H172" s="73"/>
      <c r="I172" s="45"/>
      <c r="J172" s="45"/>
      <c r="K172" s="45"/>
    </row>
    <row r="173" spans="1:11" ht="20.100000000000001" customHeight="1">
      <c r="A173" s="101"/>
      <c r="B173" s="93"/>
      <c r="C173" s="67" t="s">
        <v>33</v>
      </c>
      <c r="D173" s="94"/>
      <c r="E173" s="68"/>
      <c r="F173" s="63" t="s">
        <v>34</v>
      </c>
      <c r="H173" s="73"/>
      <c r="I173" s="45"/>
      <c r="J173" s="45"/>
      <c r="K173" s="45"/>
    </row>
    <row r="174" spans="1:11" ht="20.100000000000001" customHeight="1">
      <c r="A174" s="101"/>
      <c r="B174" s="93"/>
      <c r="C174" s="67" t="s">
        <v>35</v>
      </c>
      <c r="D174" s="94"/>
      <c r="E174" s="70"/>
      <c r="F174" s="63" t="s">
        <v>34</v>
      </c>
      <c r="H174" s="73"/>
      <c r="I174" s="45"/>
      <c r="J174" s="45"/>
      <c r="K174" s="45"/>
    </row>
    <row r="175" spans="1:11" ht="20.100000000000001" customHeight="1">
      <c r="A175" s="101"/>
      <c r="B175" s="93"/>
      <c r="C175" s="67" t="s">
        <v>36</v>
      </c>
      <c r="D175" s="94"/>
      <c r="E175" s="72"/>
      <c r="F175" s="63" t="s">
        <v>34</v>
      </c>
      <c r="H175" s="73"/>
      <c r="I175" s="45"/>
      <c r="J175" s="45"/>
      <c r="K175" s="45"/>
    </row>
    <row r="176" spans="1:11" ht="20.100000000000001" customHeight="1">
      <c r="A176" s="101"/>
      <c r="B176" s="61">
        <v>6.2</v>
      </c>
      <c r="C176" s="97" t="s">
        <v>39</v>
      </c>
      <c r="D176" s="97"/>
      <c r="E176" s="66">
        <f>E177*E178</f>
        <v>0</v>
      </c>
      <c r="F176" s="63" t="s">
        <v>40</v>
      </c>
      <c r="I176" s="45"/>
      <c r="J176" s="45"/>
      <c r="K176" s="45"/>
    </row>
    <row r="177" spans="1:11" ht="20.100000000000001" customHeight="1">
      <c r="A177" s="101"/>
      <c r="B177" s="61" t="s">
        <v>41</v>
      </c>
      <c r="C177" s="97" t="s">
        <v>42</v>
      </c>
      <c r="D177" s="97"/>
      <c r="E177" s="68"/>
      <c r="F177" s="63"/>
      <c r="H177" s="69"/>
      <c r="I177" s="45"/>
      <c r="J177" s="45"/>
      <c r="K177" s="45"/>
    </row>
    <row r="178" spans="1:11" ht="36.75" customHeight="1">
      <c r="A178" s="101"/>
      <c r="B178" s="61" t="s">
        <v>43</v>
      </c>
      <c r="C178" s="97" t="s">
        <v>44</v>
      </c>
      <c r="D178" s="97"/>
      <c r="E178" s="74">
        <v>0.52710000000000001</v>
      </c>
      <c r="F178" s="75" t="s">
        <v>45</v>
      </c>
      <c r="H178" s="73"/>
      <c r="I178" s="45"/>
      <c r="J178" s="45"/>
      <c r="K178" s="45"/>
    </row>
    <row r="179" spans="1:11" ht="20.100000000000001" customHeight="1">
      <c r="A179" s="101"/>
      <c r="B179" s="61">
        <v>7</v>
      </c>
      <c r="C179" s="97" t="s">
        <v>46</v>
      </c>
      <c r="D179" s="97"/>
      <c r="E179" s="76"/>
      <c r="F179" s="63" t="s">
        <v>47</v>
      </c>
      <c r="I179" s="45"/>
      <c r="J179" s="45"/>
      <c r="K179" s="45"/>
    </row>
    <row r="180" spans="1:11" ht="20.100000000000001" customHeight="1">
      <c r="A180" s="101"/>
      <c r="B180" s="61">
        <v>8</v>
      </c>
      <c r="C180" s="97" t="s">
        <v>48</v>
      </c>
      <c r="D180" s="97"/>
      <c r="E180" s="76"/>
      <c r="F180" s="63" t="s">
        <v>47</v>
      </c>
      <c r="I180" s="45"/>
      <c r="J180" s="45"/>
      <c r="K180" s="45"/>
    </row>
    <row r="181" spans="1:11" ht="20.100000000000001" customHeight="1">
      <c r="A181" s="101"/>
      <c r="B181" s="61">
        <v>9</v>
      </c>
      <c r="C181" s="97" t="s">
        <v>49</v>
      </c>
      <c r="D181" s="97"/>
      <c r="E181" s="76"/>
      <c r="F181" s="63" t="s">
        <v>50</v>
      </c>
      <c r="I181" s="45"/>
      <c r="J181" s="45"/>
      <c r="K181" s="45"/>
    </row>
    <row r="182" spans="1:11" ht="26.25" customHeight="1">
      <c r="A182" s="101"/>
      <c r="B182" s="61">
        <v>10</v>
      </c>
      <c r="C182" s="103" t="s">
        <v>51</v>
      </c>
      <c r="D182" s="103"/>
      <c r="E182" s="78" t="e">
        <f>E181/(E164*E165+E168*E169+E172*E173)</f>
        <v>#DIV/0!</v>
      </c>
      <c r="F182" s="63" t="s">
        <v>52</v>
      </c>
    </row>
    <row r="183" spans="1:11" ht="37.5" customHeight="1">
      <c r="A183" s="101"/>
      <c r="B183" s="61">
        <v>11</v>
      </c>
      <c r="C183" s="97" t="s">
        <v>53</v>
      </c>
      <c r="D183" s="97"/>
      <c r="E183" s="79" t="e">
        <f>E192/E180</f>
        <v>#DIV/0!</v>
      </c>
      <c r="F183" s="63" t="s">
        <v>54</v>
      </c>
    </row>
    <row r="184" spans="1:11" ht="36.75" customHeight="1">
      <c r="A184" s="101"/>
      <c r="B184" s="61">
        <v>12</v>
      </c>
      <c r="C184" s="97" t="s">
        <v>55</v>
      </c>
      <c r="D184" s="97"/>
      <c r="E184" s="66" t="e">
        <f>34.12/(E187*E188*E189)*10^6</f>
        <v>#DIV/0!</v>
      </c>
      <c r="F184" s="63" t="s">
        <v>52</v>
      </c>
    </row>
    <row r="185" spans="1:11" ht="22.5" customHeight="1">
      <c r="A185" s="101"/>
      <c r="B185" s="61">
        <v>13</v>
      </c>
      <c r="C185" s="97" t="s">
        <v>56</v>
      </c>
      <c r="D185" s="97"/>
      <c r="E185" s="66" t="e">
        <f>(E162*(E192/E190))/E180</f>
        <v>#DIV/0!</v>
      </c>
      <c r="F185" s="65" t="s">
        <v>57</v>
      </c>
    </row>
    <row r="186" spans="1:11" ht="22.5" customHeight="1">
      <c r="A186" s="101"/>
      <c r="B186" s="61">
        <v>14</v>
      </c>
      <c r="C186" s="97" t="s">
        <v>58</v>
      </c>
      <c r="D186" s="97"/>
      <c r="E186" s="66" t="e">
        <f>(E162*(E191/E190))/(E181/1000)</f>
        <v>#DIV/0!</v>
      </c>
      <c r="F186" s="63" t="s">
        <v>59</v>
      </c>
    </row>
    <row r="187" spans="1:11" s="44" customFormat="1" ht="31.5" customHeight="1">
      <c r="A187" s="101"/>
      <c r="B187" s="91" t="s">
        <v>60</v>
      </c>
      <c r="C187" s="97" t="s">
        <v>61</v>
      </c>
      <c r="D187" s="97"/>
      <c r="E187" s="85"/>
      <c r="F187" s="80" t="s">
        <v>62</v>
      </c>
      <c r="H187" s="81"/>
      <c r="I187" s="81"/>
      <c r="J187" s="81"/>
      <c r="K187" s="81"/>
    </row>
    <row r="188" spans="1:11" s="44" customFormat="1" ht="33" customHeight="1">
      <c r="A188" s="101"/>
      <c r="B188" s="91"/>
      <c r="C188" s="97" t="s">
        <v>63</v>
      </c>
      <c r="D188" s="97"/>
      <c r="E188" s="85"/>
      <c r="F188" s="82" t="s">
        <v>64</v>
      </c>
      <c r="H188" s="81"/>
      <c r="I188" s="81"/>
      <c r="J188" s="81"/>
      <c r="K188" s="81"/>
    </row>
    <row r="189" spans="1:11" s="44" customFormat="1" ht="40.5" customHeight="1">
      <c r="A189" s="101"/>
      <c r="B189" s="91"/>
      <c r="C189" s="104" t="s">
        <v>65</v>
      </c>
      <c r="D189" s="105"/>
      <c r="E189" s="85"/>
      <c r="F189" s="80" t="s">
        <v>111</v>
      </c>
      <c r="H189" s="81"/>
      <c r="I189" s="81"/>
      <c r="J189" s="81"/>
      <c r="K189" s="81"/>
    </row>
    <row r="190" spans="1:11" s="44" customFormat="1" ht="27.75" customHeight="1">
      <c r="A190" s="101"/>
      <c r="B190" s="91"/>
      <c r="C190" s="95" t="s">
        <v>67</v>
      </c>
      <c r="D190" s="96"/>
      <c r="E190" s="66">
        <f>(E164*E165+E168*E169+E172*E173)/29307.6*1000</f>
        <v>0</v>
      </c>
      <c r="F190" s="63" t="s">
        <v>68</v>
      </c>
      <c r="H190" s="81"/>
      <c r="I190" s="81"/>
      <c r="J190" s="81"/>
      <c r="K190" s="81"/>
    </row>
    <row r="191" spans="1:11" s="44" customFormat="1" ht="27.75" customHeight="1">
      <c r="A191" s="101"/>
      <c r="B191" s="91"/>
      <c r="C191" s="97" t="s">
        <v>69</v>
      </c>
      <c r="D191" s="97"/>
      <c r="E191" s="66" t="e">
        <f>E184*E181/1000</f>
        <v>#DIV/0!</v>
      </c>
      <c r="F191" s="63" t="s">
        <v>68</v>
      </c>
      <c r="H191" s="81"/>
      <c r="I191" s="81"/>
      <c r="J191" s="81"/>
      <c r="K191" s="81"/>
    </row>
    <row r="192" spans="1:11" s="44" customFormat="1" ht="27.75" customHeight="1">
      <c r="A192" s="102"/>
      <c r="B192" s="92"/>
      <c r="C192" s="98" t="s">
        <v>70</v>
      </c>
      <c r="D192" s="98"/>
      <c r="E192" s="83" t="e">
        <f>E190-E191</f>
        <v>#DIV/0!</v>
      </c>
      <c r="F192" s="84" t="s">
        <v>68</v>
      </c>
      <c r="H192" s="81"/>
      <c r="I192" s="81"/>
      <c r="J192" s="81"/>
      <c r="K192" s="81"/>
    </row>
    <row r="193" spans="1:6" ht="117" customHeight="1">
      <c r="A193" s="99" t="s">
        <v>110</v>
      </c>
      <c r="B193" s="99"/>
      <c r="C193" s="99"/>
      <c r="D193" s="99"/>
      <c r="E193" s="99"/>
      <c r="F193" s="99"/>
    </row>
  </sheetData>
  <sheetProtection formatCells="0" formatColumns="0" formatRows="0" insertColumns="0" insertRows="0" deleteColumns="0" deleteRows="0"/>
  <protectedRanges>
    <protectedRange sqref="E38:E39" name="区域2" securityDescriptor=""/>
    <protectedRange sqref="E43:E45" name="区域1" securityDescriptor=""/>
    <protectedRange sqref="E74:E75" name="区域2_1" securityDescriptor=""/>
    <protectedRange sqref="E79:E81" name="区域1_1" securityDescriptor=""/>
    <protectedRange sqref="E110:E111" name="区域2_2" securityDescriptor=""/>
    <protectedRange sqref="E115:E117" name="区域1_2" securityDescriptor=""/>
    <protectedRange sqref="E146:E147" name="区域2_3" securityDescriptor=""/>
    <protectedRange sqref="E151:E153" name="区域1_3" securityDescriptor=""/>
    <protectedRange sqref="E182:E183" name="区域2_4" securityDescriptor=""/>
    <protectedRange sqref="E187:E189" name="区域1_4" securityDescriptor=""/>
  </protectedRanges>
  <mergeCells count="180">
    <mergeCell ref="A1:F1"/>
    <mergeCell ref="A2:F2"/>
    <mergeCell ref="A3:F3"/>
    <mergeCell ref="A4:B4"/>
    <mergeCell ref="C4:F4"/>
    <mergeCell ref="A5:B5"/>
    <mergeCell ref="C5:D5"/>
    <mergeCell ref="A6:F6"/>
    <mergeCell ref="C7:D7"/>
    <mergeCell ref="A8:B8"/>
    <mergeCell ref="C8:D8"/>
    <mergeCell ref="A9:B9"/>
    <mergeCell ref="C9:D9"/>
    <mergeCell ref="A10:D10"/>
    <mergeCell ref="A11:B11"/>
    <mergeCell ref="C11:D11"/>
    <mergeCell ref="A12:B12"/>
    <mergeCell ref="C12:D12"/>
    <mergeCell ref="C13:D13"/>
    <mergeCell ref="C14:D14"/>
    <mergeCell ref="C15:D15"/>
    <mergeCell ref="C16:D16"/>
    <mergeCell ref="C17:D17"/>
    <mergeCell ref="C18:D18"/>
    <mergeCell ref="C19:D19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C140:D140"/>
    <mergeCell ref="C141:D141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84:D184"/>
    <mergeCell ref="C185:D185"/>
    <mergeCell ref="C186:D186"/>
    <mergeCell ref="C187:D187"/>
    <mergeCell ref="C188:D188"/>
    <mergeCell ref="C189:D189"/>
    <mergeCell ref="C160:D160"/>
    <mergeCell ref="C161:D161"/>
    <mergeCell ref="C162:D162"/>
    <mergeCell ref="C163:D163"/>
    <mergeCell ref="C176:D176"/>
    <mergeCell ref="C177:D177"/>
    <mergeCell ref="C178:D178"/>
    <mergeCell ref="C179:D179"/>
    <mergeCell ref="C180:D180"/>
    <mergeCell ref="A193:F193"/>
    <mergeCell ref="A13:A48"/>
    <mergeCell ref="A49:A84"/>
    <mergeCell ref="A85:A120"/>
    <mergeCell ref="A121:A156"/>
    <mergeCell ref="A157:A192"/>
    <mergeCell ref="B20:B23"/>
    <mergeCell ref="B24:B27"/>
    <mergeCell ref="B28:B31"/>
    <mergeCell ref="B43:B48"/>
    <mergeCell ref="B56:B59"/>
    <mergeCell ref="B60:B63"/>
    <mergeCell ref="B64:B67"/>
    <mergeCell ref="B79:B84"/>
    <mergeCell ref="B92:B95"/>
    <mergeCell ref="B96:B99"/>
    <mergeCell ref="B100:B103"/>
    <mergeCell ref="B115:B120"/>
    <mergeCell ref="B128:B131"/>
    <mergeCell ref="B132:B135"/>
    <mergeCell ref="B136:B139"/>
    <mergeCell ref="C181:D181"/>
    <mergeCell ref="C182:D182"/>
    <mergeCell ref="C183:D183"/>
    <mergeCell ref="H16:J19"/>
    <mergeCell ref="B151:B156"/>
    <mergeCell ref="B164:B167"/>
    <mergeCell ref="B168:B171"/>
    <mergeCell ref="B172:B175"/>
    <mergeCell ref="B187:B192"/>
    <mergeCell ref="D20:D23"/>
    <mergeCell ref="D24:D27"/>
    <mergeCell ref="D28:D31"/>
    <mergeCell ref="D56:D59"/>
    <mergeCell ref="D60:D63"/>
    <mergeCell ref="D64:D67"/>
    <mergeCell ref="D92:D95"/>
    <mergeCell ref="D96:D99"/>
    <mergeCell ref="D100:D103"/>
    <mergeCell ref="D128:D131"/>
    <mergeCell ref="D132:D135"/>
    <mergeCell ref="D136:D139"/>
    <mergeCell ref="D164:D167"/>
    <mergeCell ref="D168:D171"/>
    <mergeCell ref="D172:D175"/>
    <mergeCell ref="C190:D190"/>
    <mergeCell ref="C191:D191"/>
    <mergeCell ref="C192:D192"/>
  </mergeCells>
  <phoneticPr fontId="28" type="noConversion"/>
  <dataValidations count="8">
    <dataValidation type="list" allowBlank="1" showInputMessage="1" showErrorMessage="1" sqref="D20:D31 D56:D67 D92:D103 D128:D139 D164:D175">
      <formula1>"无烟煤,烟煤,褐煤,洗精煤,其它洗煤,煤制品,焦炭,原油,燃料油,汽油,柴油,炼厂干气,天然气,焦炉煤气,其他煤气"</formula1>
    </dataValidation>
    <dataValidation type="list" allowBlank="1" showInputMessage="1" showErrorMessage="1" sqref="E13 E49 E85 E121 E157">
      <formula1>"既有,新增"</formula1>
    </dataValidation>
    <dataValidation type="decimal" allowBlank="1" showInputMessage="1" showErrorMessage="1" sqref="E23 E175 E27 E59 E63 E67 E95 E99 E103 E131 E135 E139 E167 E171 E31">
      <formula1>0</formula1>
      <formula2>1</formula2>
    </dataValidation>
    <dataValidation type="list" allowBlank="1" showInputMessage="1" showErrorMessage="1" sqref="E14 E50 E86 E122 E158">
      <formula1>"燃煤,燃气"</formula1>
    </dataValidation>
    <dataValidation type="list" allowBlank="1" showInputMessage="1" showErrorMessage="1" sqref="E16 E52 E88 E124 E160">
      <formula1>"高压,超高压,亚临界,超临界,超超临界,B级,E级,F级"</formula1>
    </dataValidation>
    <dataValidation type="list" allowBlank="1" showInputMessage="1" showErrorMessage="1" sqref="E17 E53 E89 E125 E161">
      <formula1>"开式循环,闭式循环,直接空冷,间接空冷"</formula1>
    </dataValidation>
    <dataValidation type="decimal" allowBlank="1" showInputMessage="1" showErrorMessage="1" sqref="E43:E45">
      <formula1>0</formula1>
      <formula2>100</formula2>
    </dataValidation>
    <dataValidation type="decimal" allowBlank="1" showInputMessage="1" showErrorMessage="1" sqref="E79:E81 E115:E117 E151:E153 E187:E189">
      <formula1>0</formula1>
      <formula2>100</formula2>
    </dataValidation>
  </dataValidations>
  <printOptions horizontalCentered="1" verticalCentered="1"/>
  <pageMargins left="0.235416666666667" right="0.235416666666667" top="0.16875000000000001" bottom="0.15625" header="0" footer="0"/>
  <pageSetup paperSize="9" scale="65" fitToHeight="0" orientation="landscape"/>
  <rowBreaks count="5" manualBreakCount="5">
    <brk id="12" max="6" man="1"/>
    <brk id="48" max="5" man="1"/>
    <brk id="84" max="5" man="1"/>
    <brk id="120" max="5" man="1"/>
    <brk id="156" max="5" man="1"/>
  </row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85" zoomScaleNormal="85" workbookViewId="0">
      <selection activeCell="H26" sqref="H26"/>
    </sheetView>
  </sheetViews>
  <sheetFormatPr defaultColWidth="9" defaultRowHeight="15.75"/>
  <cols>
    <col min="1" max="1" width="18.625" style="2" customWidth="1"/>
    <col min="2" max="2" width="16.625" style="2" customWidth="1"/>
    <col min="3" max="3" width="16" style="2" customWidth="1"/>
    <col min="4" max="4" width="12.5" style="2" customWidth="1"/>
    <col min="5" max="5" width="9.125" style="2" customWidth="1"/>
    <col min="6" max="7" width="10.125" style="3" customWidth="1"/>
    <col min="8" max="8" width="10.125" style="2" customWidth="1"/>
    <col min="9" max="9" width="9" style="2"/>
    <col min="10" max="10" width="10.5" style="2" customWidth="1"/>
    <col min="11" max="16384" width="9" style="2"/>
  </cols>
  <sheetData>
    <row r="1" spans="1:9" ht="40.5" customHeight="1">
      <c r="A1" s="146" t="s">
        <v>75</v>
      </c>
      <c r="B1" s="147"/>
      <c r="C1" s="147"/>
      <c r="D1" s="148"/>
    </row>
    <row r="2" spans="1:9" ht="59.25" customHeight="1">
      <c r="A2" s="4" t="s">
        <v>76</v>
      </c>
      <c r="B2" s="5" t="s">
        <v>77</v>
      </c>
      <c r="C2" s="6" t="s">
        <v>78</v>
      </c>
      <c r="D2" s="7" t="s">
        <v>79</v>
      </c>
    </row>
    <row r="3" spans="1:9" ht="20.25" customHeight="1">
      <c r="A3" s="8" t="s">
        <v>80</v>
      </c>
      <c r="B3" s="9" t="s">
        <v>81</v>
      </c>
      <c r="C3" s="10" t="s">
        <v>82</v>
      </c>
      <c r="D3" s="11">
        <v>0.98</v>
      </c>
    </row>
    <row r="4" spans="1:9" ht="20.100000000000001" customHeight="1">
      <c r="A4" s="12" t="s">
        <v>83</v>
      </c>
      <c r="B4" s="13">
        <v>41.816000000000003</v>
      </c>
      <c r="C4" s="14">
        <v>2.0080000000000001E-2</v>
      </c>
      <c r="D4" s="15">
        <v>0.98</v>
      </c>
    </row>
    <row r="5" spans="1:9" ht="20.100000000000001" customHeight="1">
      <c r="A5" s="16" t="s">
        <v>84</v>
      </c>
      <c r="B5" s="17">
        <v>41.816000000000003</v>
      </c>
      <c r="C5" s="18">
        <v>2.1100000000000001E-2</v>
      </c>
      <c r="D5" s="19">
        <v>0.98</v>
      </c>
    </row>
    <row r="6" spans="1:9" ht="20.100000000000001" customHeight="1">
      <c r="A6" s="16" t="s">
        <v>85</v>
      </c>
      <c r="B6" s="17">
        <v>43.07</v>
      </c>
      <c r="C6" s="18">
        <v>1.89E-2</v>
      </c>
      <c r="D6" s="19">
        <v>0.98</v>
      </c>
    </row>
    <row r="7" spans="1:9" ht="20.100000000000001" customHeight="1">
      <c r="A7" s="20" t="s">
        <v>86</v>
      </c>
      <c r="B7" s="21">
        <v>42.652000000000001</v>
      </c>
      <c r="C7" s="22">
        <v>2.0199999999999999E-2</v>
      </c>
      <c r="D7" s="23">
        <v>0.98</v>
      </c>
    </row>
    <row r="8" spans="1:9" ht="20.100000000000001" customHeight="1">
      <c r="A8" s="24" t="s">
        <v>87</v>
      </c>
      <c r="B8" s="25">
        <v>45.997999999999998</v>
      </c>
      <c r="C8" s="26">
        <v>1.8200000000000001E-2</v>
      </c>
      <c r="D8" s="27">
        <v>0.98</v>
      </c>
    </row>
    <row r="9" spans="1:9" ht="20.100000000000001" customHeight="1">
      <c r="A9" s="16" t="s">
        <v>88</v>
      </c>
      <c r="B9" s="17">
        <v>389.31</v>
      </c>
      <c r="C9" s="18">
        <v>1.532E-2</v>
      </c>
      <c r="D9" s="28">
        <v>0.99</v>
      </c>
    </row>
    <row r="10" spans="1:9" ht="20.100000000000001" customHeight="1">
      <c r="A10" s="16" t="s">
        <v>89</v>
      </c>
      <c r="B10" s="17">
        <v>179.81</v>
      </c>
      <c r="C10" s="18">
        <v>1.358E-2</v>
      </c>
      <c r="D10" s="28">
        <v>0.99</v>
      </c>
    </row>
    <row r="11" spans="1:9" ht="20.100000000000001" customHeight="1">
      <c r="A11" s="20" t="s">
        <v>90</v>
      </c>
      <c r="B11" s="21">
        <v>52.27</v>
      </c>
      <c r="C11" s="22">
        <v>1.2200000000000001E-2</v>
      </c>
      <c r="D11" s="29">
        <v>0.99</v>
      </c>
    </row>
    <row r="12" spans="1:9">
      <c r="A12" s="30"/>
    </row>
    <row r="13" spans="1:9" ht="27.75" customHeight="1">
      <c r="A13" s="149" t="s">
        <v>91</v>
      </c>
      <c r="B13" s="150"/>
      <c r="C13" s="150"/>
      <c r="D13" s="150"/>
      <c r="E13" s="150"/>
      <c r="F13" s="150"/>
      <c r="G13" s="150"/>
      <c r="H13" s="150"/>
      <c r="I13" s="151"/>
    </row>
    <row r="14" spans="1:9" ht="33" customHeight="1">
      <c r="A14" s="31" t="s">
        <v>92</v>
      </c>
      <c r="B14" s="32" t="s">
        <v>93</v>
      </c>
      <c r="C14" s="32" t="s">
        <v>94</v>
      </c>
      <c r="D14" s="32" t="s">
        <v>95</v>
      </c>
      <c r="E14" s="32" t="s">
        <v>96</v>
      </c>
      <c r="F14" s="32" t="s">
        <v>97</v>
      </c>
      <c r="G14" s="32" t="s">
        <v>98</v>
      </c>
      <c r="H14" s="32" t="s">
        <v>99</v>
      </c>
      <c r="I14" s="39" t="s">
        <v>100</v>
      </c>
    </row>
    <row r="15" spans="1:9" ht="30">
      <c r="A15" s="33" t="s">
        <v>101</v>
      </c>
      <c r="B15" s="34">
        <v>26.7</v>
      </c>
      <c r="C15" s="34">
        <v>19.57</v>
      </c>
      <c r="D15" s="34">
        <v>11.9</v>
      </c>
      <c r="E15" s="34">
        <v>26.334</v>
      </c>
      <c r="F15" s="34">
        <v>12.545</v>
      </c>
      <c r="G15" s="34">
        <v>17.46</v>
      </c>
      <c r="H15" s="34">
        <v>5.82</v>
      </c>
      <c r="I15" s="40">
        <v>28.434999999999999</v>
      </c>
    </row>
    <row r="18" spans="1:12" ht="35.25" customHeight="1">
      <c r="A18" s="152" t="s">
        <v>102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4"/>
    </row>
    <row r="19" spans="1:12" ht="28.5">
      <c r="A19" s="35" t="s">
        <v>92</v>
      </c>
      <c r="B19" s="36" t="s">
        <v>93</v>
      </c>
      <c r="C19" s="36" t="s">
        <v>94</v>
      </c>
      <c r="D19" s="36" t="s">
        <v>95</v>
      </c>
      <c r="E19" s="36" t="s">
        <v>96</v>
      </c>
      <c r="F19" s="36" t="s">
        <v>97</v>
      </c>
      <c r="G19" s="36" t="s">
        <v>103</v>
      </c>
      <c r="H19" s="36" t="s">
        <v>104</v>
      </c>
      <c r="I19" s="36" t="s">
        <v>105</v>
      </c>
      <c r="J19" s="36" t="s">
        <v>99</v>
      </c>
      <c r="K19" s="36" t="s">
        <v>100</v>
      </c>
      <c r="L19" s="41" t="s">
        <v>106</v>
      </c>
    </row>
    <row r="20" spans="1:12" ht="30">
      <c r="A20" s="35" t="s">
        <v>107</v>
      </c>
      <c r="B20" s="36">
        <v>27.49</v>
      </c>
      <c r="C20" s="36">
        <v>26.18</v>
      </c>
      <c r="D20" s="36">
        <v>27.97</v>
      </c>
      <c r="E20" s="36">
        <v>25.41</v>
      </c>
      <c r="F20" s="36">
        <v>25.41</v>
      </c>
      <c r="G20" s="36">
        <v>33.56</v>
      </c>
      <c r="H20" s="36">
        <v>33.56</v>
      </c>
      <c r="I20" s="36">
        <v>33.56</v>
      </c>
      <c r="J20" s="36">
        <v>27.3</v>
      </c>
      <c r="K20" s="36">
        <v>29.42</v>
      </c>
      <c r="L20" s="41">
        <v>29.42</v>
      </c>
    </row>
    <row r="21" spans="1:12" s="1" customFormat="1" ht="30">
      <c r="A21" s="37" t="s">
        <v>108</v>
      </c>
      <c r="B21" s="38">
        <v>2.7490000000000001E-2</v>
      </c>
      <c r="C21" s="38">
        <v>2.6179999999999998E-2</v>
      </c>
      <c r="D21" s="38">
        <v>2.7969999999999998E-2</v>
      </c>
      <c r="E21" s="38">
        <v>2.5409999999999999E-2</v>
      </c>
      <c r="F21" s="38">
        <v>2.5409999999999999E-2</v>
      </c>
      <c r="G21" s="38">
        <v>3.356E-2</v>
      </c>
      <c r="H21" s="38">
        <v>3.356E-2</v>
      </c>
      <c r="I21" s="38">
        <v>3.356E-2</v>
      </c>
      <c r="J21" s="38">
        <v>2.7300000000000001E-2</v>
      </c>
      <c r="K21" s="38">
        <v>2.9420000000000002E-2</v>
      </c>
      <c r="L21" s="42">
        <v>2.9420000000000002E-2</v>
      </c>
    </row>
    <row r="22" spans="1:12" ht="29.25" customHeight="1">
      <c r="A22" s="155" t="s">
        <v>109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7"/>
    </row>
  </sheetData>
  <sheetProtection formatCells="0" formatColumns="0" formatRows="0" insertColumns="0" insertRows="0" insertHyperlinks="0" deleteColumns="0" deleteRows="0"/>
  <mergeCells count="4">
    <mergeCell ref="A1:D1"/>
    <mergeCell ref="A13:I13"/>
    <mergeCell ref="A18:L18"/>
    <mergeCell ref="A22:L22"/>
  </mergeCells>
  <phoneticPr fontId="28" type="noConversion"/>
  <printOptions horizontalCentered="1" verticalCentered="1"/>
  <pageMargins left="0.58888888888888902" right="0.51875000000000004" top="0.74791666666666701" bottom="0.74791666666666701" header="0.51180555555555596" footer="0.51180555555555596"/>
  <pageSetup paperSize="9" scale="9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</vt:i4>
      </vt:variant>
    </vt:vector>
  </HeadingPairs>
  <TitlesOfParts>
    <vt:vector size="5" baseType="lpstr">
      <vt:lpstr>总表</vt:lpstr>
      <vt:lpstr>附录-相关参考值</vt:lpstr>
      <vt:lpstr>'附录-相关参考值'!Print_Area</vt:lpstr>
      <vt:lpstr>总表!Print_Area</vt:lpstr>
      <vt:lpstr>'附录-相关参考值'!Print_Titles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Zhangwy</cp:lastModifiedBy>
  <cp:lastPrinted>2015-12-03T13:04:00Z</cp:lastPrinted>
  <dcterms:created xsi:type="dcterms:W3CDTF">2015-11-27T00:56:00Z</dcterms:created>
  <dcterms:modified xsi:type="dcterms:W3CDTF">2016-07-21T05:42:41Z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2052-10.1.0.5862</vt:lpwstr>
  </property>
</Properties>
</file>